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R:\Zam 2025\Postępowania w imieniu i na rzecz\TBS\1_25 utrzymanie zewnętrzne\1_25 Inf. nr 2 załączniki\"/>
    </mc:Choice>
  </mc:AlternateContent>
  <xr:revisionPtr revIDLastSave="0" documentId="13_ncr:1_{E0856328-EB2C-4F03-8F74-F2B6ED25B3DE}" xr6:coauthVersionLast="47" xr6:coauthVersionMax="47" xr10:uidLastSave="{00000000-0000-0000-0000-000000000000}"/>
  <bookViews>
    <workbookView xWindow="-120" yWindow="-120" windowWidth="29040" windowHeight="15720" xr2:uid="{2FA490FA-CC00-4790-8537-87ED731AA0E2}"/>
  </bookViews>
  <sheets>
    <sheet name="Arkusz1" sheetId="1" r:id="rId1"/>
  </sheets>
  <definedNames>
    <definedName name="_Hlk184194519" localSheetId="0">Arkusz1!$B$3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1" l="1"/>
  <c r="F23" i="1"/>
  <c r="F17" i="1"/>
  <c r="F15" i="1"/>
  <c r="F14" i="1"/>
  <c r="F12" i="1"/>
  <c r="F11" i="1"/>
  <c r="F10" i="1"/>
  <c r="F9" i="1"/>
  <c r="F8" i="1"/>
</calcChain>
</file>

<file path=xl/sharedStrings.xml><?xml version="1.0" encoding="utf-8"?>
<sst xmlns="http://schemas.openxmlformats.org/spreadsheetml/2006/main" count="60" uniqueCount="49">
  <si>
    <t>NAZWA CZYNNOŚCI</t>
  </si>
  <si>
    <t xml:space="preserve">CZĘSTOTLIWOŚĆ </t>
  </si>
  <si>
    <t>J.M.</t>
  </si>
  <si>
    <t>2 x w tygodniu (poniedziałek i czwartek)</t>
  </si>
  <si>
    <t>1 m2</t>
  </si>
  <si>
    <t>TERENY ZEWNĘTRZNE</t>
  </si>
  <si>
    <t>sprzątanie terenów zewnętrznych (zbieranie nieczystości)</t>
  </si>
  <si>
    <t>usuwanie chwastów z chodników, opasek, krawężników, wejść do budynków, placu zabaw)</t>
  </si>
  <si>
    <t>koszenie trawników wraz z utylizacją trawy</t>
  </si>
  <si>
    <t xml:space="preserve">grabienie liści i wywóz zagrabionych liści </t>
  </si>
  <si>
    <t>opróżnianie koszy wolnostąjących przy budynkach</t>
  </si>
  <si>
    <t>2.2.</t>
  </si>
  <si>
    <t>Altany/ wiaty śmietnikowe</t>
  </si>
  <si>
    <t>Inne</t>
  </si>
  <si>
    <t>zawiadamianie administracji o zauważonych awariach i miejscach niebezpiecznych</t>
  </si>
  <si>
    <t>usuwanie z obiektów ogłoszeń umieszczanych bez zgody administracji</t>
  </si>
  <si>
    <t>1 x na kwartał</t>
  </si>
  <si>
    <t>1 x w miesiącu od 1 kwietnia do 31 października</t>
  </si>
  <si>
    <t>2 x w roku (marzec, w ostatnim tygodniu października)</t>
  </si>
  <si>
    <t>2 x w tygodniu (poniedziałek i czawrtek)</t>
  </si>
  <si>
    <t>na bieżąco</t>
  </si>
  <si>
    <t>utrzymanie chodników, dojść do klatek schodowych, dojść do miejsc składowania pojemników na nieczystości stałe</t>
  </si>
  <si>
    <t>odśnieżanie ręczne i / lub mechaniczne</t>
  </si>
  <si>
    <t>usypywanie odgarniętego śniegu w pryzmy przy krawężniku chodnika zostawiając wolne przejścia i przejazdy oraz odległości min. 0,5 m od pni drzew (nie usypywanie pryzm ze śniegu bezpośrednio przy ścianach budynków)</t>
  </si>
  <si>
    <t xml:space="preserve">utrzymanie dróg wewnętrznych </t>
  </si>
  <si>
    <t>odśnieżanie ręczne lub / i mechaniczne</t>
  </si>
  <si>
    <t>Lp.</t>
  </si>
  <si>
    <t>2 x w tygodniu (poniedziałek i czwartek)(w okresie              od 1 kwietnia do 31 października w pozostałych miesiącach  1 x w tygodniu czwartek</t>
  </si>
  <si>
    <t>czyszczenie po okresie zimowym (chodniki, drogi wewnętrzne, wejścia do budynków)</t>
  </si>
  <si>
    <t xml:space="preserve">w razie potrzeby - max. 10 razy w roku - czas reakcji                    4 dni od zgłoszenia przez administratora </t>
  </si>
  <si>
    <t xml:space="preserve">1 x w roku - czas reakcji 4 dni </t>
  </si>
  <si>
    <t xml:space="preserve">1. </t>
  </si>
  <si>
    <t>1.1.</t>
  </si>
  <si>
    <t>1.2.</t>
  </si>
  <si>
    <t xml:space="preserve">1.3. </t>
  </si>
  <si>
    <t>2.</t>
  </si>
  <si>
    <t xml:space="preserve">2.1. </t>
  </si>
  <si>
    <t>SPRZĄTANIE TERENÓW ZEWNĘTRZNYCH: ul. Aliny 8, ul. Cicha 1, ul. Cicha 3, ul. Cicha 5, ul. Cicha 5A, ul. Cyprysowa 12, ul. Obrońców Wybrzeża 18, ul. Obrońców Wybrzeża 20, ul. Słoneczna 5, działka do koszenia nr 14/13 obręb 13, parking przy ul. Tysiąclecia</t>
  </si>
  <si>
    <t>utrzymanie czystości w okresie zimowym : ul. Aliny 8, ul. Cicha 1, ul. Cicha 3, ul. Cicha 5, ul. Cicha 5A, ul. Cyprysowa 12, ul. Obrońców Wybrzeża 18, ul. Obrońców Wybrzeża 20, ul. Słoneczna 5, działka do koszenia nr 14/13 obręb 13, parking przy ul. Tysiąclecia</t>
  </si>
  <si>
    <t>posypywanie piaskiem lub innym środkiem przeciwdziałającym gołoledzi - zwalczanie gołoledzi</t>
  </si>
  <si>
    <t>zamiatanie terenów utwardzonych (wejścia do budynków, klatek schodowych, chodniki)</t>
  </si>
  <si>
    <t>zamiatanie oraz wykonanie prac porządkowych polegających na uprzątnięciu z terenów przyległych do śmietników (do 5 metrów) nieczystościo</t>
  </si>
  <si>
    <t>utrzymanie czystości na placach zabaw  (zbieranie śmieci)</t>
  </si>
  <si>
    <t>szt.</t>
  </si>
  <si>
    <r>
      <t xml:space="preserve">Usuwanie błota, śniegu lodu i innych zanieczyszczeń powinno odbywać się na bieżąco, a całkowite usunięcie skutków zjawisk atmosferycznych musi nastąpić niezwłocznie, jednak nie później niż w ciągu 3 godzin od momentu ich ustania. Do czynności należy przystąpić również w dni wolne i święta. Zakupienie piasku lub innych dowolnych środków na koszt Wykonawcy wraz z rozwiezieniem na nieruchomości i posesje w ilościach niezbędnych do zapewnienia skutecznego usuwania skutków zimy. </t>
    </r>
    <r>
      <rPr>
        <sz val="11"/>
        <color rgb="FFFF0000"/>
        <rFont val="Calibri"/>
        <family val="2"/>
        <charset val="238"/>
        <scheme val="minor"/>
      </rPr>
      <t xml:space="preserve">Maksymalnie 50 interwencji w zimie.  </t>
    </r>
  </si>
  <si>
    <r>
      <rPr>
        <b/>
        <sz val="11"/>
        <color theme="1"/>
        <rFont val="Calibri"/>
        <family val="2"/>
        <charset val="238"/>
        <scheme val="minor"/>
      </rPr>
      <t>na wezwanie do 3 godz.</t>
    </r>
    <r>
      <rPr>
        <sz val="11"/>
        <color theme="1"/>
        <rFont val="Calibri"/>
        <family val="2"/>
        <charset val="238"/>
        <scheme val="minor"/>
      </rPr>
      <t xml:space="preserve">                                                                   </t>
    </r>
    <r>
      <rPr>
        <b/>
        <sz val="11"/>
        <color theme="1"/>
        <rFont val="Calibri"/>
        <family val="2"/>
        <charset val="238"/>
        <scheme val="minor"/>
      </rPr>
      <t xml:space="preserve"> 1. </t>
    </r>
    <r>
      <rPr>
        <sz val="11"/>
        <color theme="1"/>
        <rFont val="Calibri"/>
        <family val="2"/>
        <charset val="238"/>
        <scheme val="minor"/>
      </rPr>
      <t xml:space="preserve">Zapobieganie i zwalczanie śliskości oraz odśnieżanie prowadzone będzie głównie przy użyciu soli drogowej (NaCl) oraz piasku  w dawkach określonych w Załączniku Nr 1 do Rozporządzenia Ministra Środowiska z dnia 27 października 2005 r. w sprawie rodzajów i warunków stosowania środków, jakie mogą być używane na drogach publicznych oraz ulicach i placach (Dz.U. z dnia 24 listopada 2005 r.). Zakup  środków do zwalczania śliskości leży po stronie wykonawcy.
</t>
    </r>
    <r>
      <rPr>
        <b/>
        <sz val="11"/>
        <color theme="1"/>
        <rFont val="Calibri"/>
        <family val="2"/>
        <charset val="238"/>
        <scheme val="minor"/>
      </rPr>
      <t>2</t>
    </r>
    <r>
      <rPr>
        <sz val="11"/>
        <color theme="1"/>
        <rFont val="Calibri"/>
        <family val="2"/>
        <charset val="238"/>
        <scheme val="minor"/>
      </rPr>
      <t xml:space="preserve">. Podczas bardzo wysokich spadków temperatury poniżej 15 stopni Celsjusza   zamawiający wymaga  zastosowania mieszanki  w proporcji 60% soli drogowej, 40 % piasku  do skostnienia nawiedzani jezdni. </t>
    </r>
    <r>
      <rPr>
        <sz val="11"/>
        <color rgb="FFFF0000"/>
        <rFont val="Calibri"/>
        <family val="2"/>
        <charset val="238"/>
        <scheme val="minor"/>
      </rPr>
      <t>Maksymalnie 10 interwencji w zimie.</t>
    </r>
  </si>
  <si>
    <r>
      <t xml:space="preserve">OPIS PRZEDMIOTU ZAMÓWIENIA </t>
    </r>
    <r>
      <rPr>
        <b/>
        <sz val="12"/>
        <color rgb="FFFF0000"/>
        <rFont val="Calibri"/>
        <family val="2"/>
        <charset val="238"/>
      </rPr>
      <t xml:space="preserve"> ZMIENIONY</t>
    </r>
    <r>
      <rPr>
        <b/>
        <sz val="12"/>
        <color theme="1"/>
        <rFont val="Calibri"/>
        <family val="2"/>
        <charset val="238"/>
      </rPr>
      <t xml:space="preserve">
na usługę pn.:  Utrzymanie letnie oraz zimowe terenów zewnętrznych zasobów TBS ABK Sp. z o.o., w okresie od 1 kwietnia 2025r. do 31 marca 2026r.  </t>
    </r>
  </si>
  <si>
    <r>
      <t xml:space="preserve">Załącznik nr 1 do OPZ </t>
    </r>
    <r>
      <rPr>
        <b/>
        <sz val="11"/>
        <color rgb="FFFF0000"/>
        <rFont val="Calibri"/>
        <family val="2"/>
        <charset val="238"/>
        <scheme val="minor"/>
      </rPr>
      <t>ZMIENIONY</t>
    </r>
    <r>
      <rPr>
        <b/>
        <sz val="11"/>
        <rFont val="Calibri"/>
        <family val="2"/>
        <charset val="238"/>
        <scheme val="minor"/>
      </rPr>
      <t xml:space="preserve"> na usługę pn. Utrzymanie letnie oraz zimowe terenów zewnętrznych zasobów TBS ABK Sp. z o.o. w Pruszczu Gdańskim, w okresie od 1 kwietnia 2025 r. do 31 marca 2026 r.</t>
    </r>
  </si>
  <si>
    <t xml:space="preserve">ILOŚĆ ROCZNA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</si>
</sst>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b/>
      <sz val="12"/>
      <color theme="1"/>
      <name val="Calibri"/>
      <family val="2"/>
      <charset val="238"/>
      <scheme val="minor"/>
    </font>
    <font>
      <b/>
      <sz val="11"/>
      <name val="Calibri"/>
      <family val="2"/>
      <charset val="238"/>
      <scheme val="minor"/>
    </font>
    <font>
      <b/>
      <sz val="10"/>
      <color theme="1"/>
      <name val="Calibri"/>
      <family val="2"/>
      <charset val="238"/>
    </font>
    <font>
      <b/>
      <sz val="12"/>
      <color theme="1"/>
      <name val="Calibri"/>
      <family val="2"/>
      <charset val="238"/>
    </font>
    <font>
      <sz val="11"/>
      <color rgb="FFFF0000"/>
      <name val="Calibri"/>
      <family val="2"/>
      <charset val="238"/>
      <scheme val="minor"/>
    </font>
    <font>
      <b/>
      <sz val="12"/>
      <color rgb="FFFF0000"/>
      <name val="Calibri"/>
      <family val="2"/>
      <charset val="238"/>
    </font>
    <font>
      <b/>
      <sz val="11"/>
      <color rgb="FFFF0000"/>
      <name val="Calibri"/>
      <family val="2"/>
      <charset val="23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7">
    <xf numFmtId="0" fontId="0" fillId="0" borderId="0" xfId="0"/>
    <xf numFmtId="0" fontId="2" fillId="0" borderId="0" xfId="0" applyFont="1" applyAlignment="1">
      <alignment horizontal="center" vertical="center"/>
    </xf>
    <xf numFmtId="0" fontId="2" fillId="0" borderId="0" xfId="0" applyFont="1"/>
    <xf numFmtId="0" fontId="1" fillId="0" borderId="1" xfId="0" applyFont="1" applyBorder="1" applyAlignment="1">
      <alignment horizontal="center"/>
    </xf>
    <xf numFmtId="0" fontId="1" fillId="0" borderId="1" xfId="0" applyFont="1" applyBorder="1" applyAlignment="1">
      <alignment horizontal="right"/>
    </xf>
    <xf numFmtId="0" fontId="0" fillId="0" borderId="1" xfId="0" applyBorder="1"/>
    <xf numFmtId="0" fontId="2" fillId="0" borderId="1" xfId="0" applyFont="1" applyBorder="1" applyAlignment="1">
      <alignment horizontal="center" vertical="center"/>
    </xf>
    <xf numFmtId="0" fontId="0" fillId="0" borderId="1" xfId="0" applyBorder="1" applyAlignment="1">
      <alignment horizontal="center" wrapText="1"/>
    </xf>
    <xf numFmtId="0" fontId="2" fillId="0" borderId="1" xfId="0" applyFont="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wrapText="1"/>
    </xf>
    <xf numFmtId="0" fontId="5" fillId="0" borderId="0" xfId="0" applyFont="1" applyAlignment="1">
      <alignment horizontal="justify" vertical="center"/>
    </xf>
    <xf numFmtId="0" fontId="7" fillId="0" borderId="1" xfId="0" applyFont="1" applyBorder="1" applyAlignment="1">
      <alignment horizontal="center" vertical="center"/>
    </xf>
    <xf numFmtId="0" fontId="9" fillId="0" borderId="1" xfId="0" applyFont="1" applyBorder="1" applyAlignment="1">
      <alignment horizontal="center"/>
    </xf>
    <xf numFmtId="0" fontId="4" fillId="0" borderId="0" xfId="0" applyFont="1" applyAlignment="1">
      <alignment horizontal="center" wrapText="1"/>
    </xf>
    <xf numFmtId="0" fontId="6" fillId="0" borderId="0" xfId="0" applyFont="1" applyAlignment="1">
      <alignment horizontal="center" vertical="center" wrapText="1"/>
    </xf>
    <xf numFmtId="0" fontId="3" fillId="0" borderId="2" xfId="0" applyFont="1" applyBorder="1" applyAlignment="1">
      <alignment horizontal="right"/>
    </xf>
    <xf numFmtId="0" fontId="1" fillId="0" borderId="3" xfId="0" applyFont="1" applyBorder="1" applyAlignment="1">
      <alignment horizontal="right"/>
    </xf>
    <xf numFmtId="0" fontId="3" fillId="0" borderId="3" xfId="0" applyFont="1" applyBorder="1" applyAlignment="1">
      <alignment horizontal="right"/>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0" fontId="0" fillId="0" borderId="1" xfId="0" applyBorder="1" applyAlignment="1">
      <alignment horizontal="left"/>
    </xf>
    <xf numFmtId="0" fontId="1" fillId="0" borderId="2" xfId="0" applyFont="1" applyBorder="1" applyAlignment="1">
      <alignment horizontal="left" wrapText="1"/>
    </xf>
    <xf numFmtId="0" fontId="1" fillId="0" borderId="3" xfId="0" applyFont="1" applyBorder="1" applyAlignment="1">
      <alignment horizontal="left"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xf>
    <xf numFmtId="0" fontId="2" fillId="0" borderId="1" xfId="0" applyFont="1" applyBorder="1" applyAlignment="1">
      <alignment horizontal="lef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D4BF-709D-47EA-A779-85C05E37C852}">
  <dimension ref="A1:H32"/>
  <sheetViews>
    <sheetView tabSelected="1" topLeftCell="A13" workbookViewId="0">
      <selection activeCell="F20" sqref="F20"/>
    </sheetView>
  </sheetViews>
  <sheetFormatPr defaultRowHeight="15" x14ac:dyDescent="0.25"/>
  <cols>
    <col min="3" max="3" width="33.85546875" customWidth="1"/>
    <col min="4" max="4" width="49.5703125" customWidth="1"/>
    <col min="6" max="6" width="17.140625" customWidth="1"/>
  </cols>
  <sheetData>
    <row r="1" spans="1:8" ht="24.75" customHeight="1" x14ac:dyDescent="0.25">
      <c r="A1" s="14" t="s">
        <v>47</v>
      </c>
      <c r="B1" s="14"/>
      <c r="C1" s="14"/>
      <c r="D1" s="14"/>
      <c r="E1" s="14"/>
      <c r="F1" s="14"/>
    </row>
    <row r="2" spans="1:8" x14ac:dyDescent="0.25">
      <c r="A2" s="14"/>
      <c r="B2" s="14"/>
      <c r="C2" s="14"/>
      <c r="D2" s="14"/>
      <c r="E2" s="14"/>
      <c r="F2" s="14"/>
    </row>
    <row r="3" spans="1:8" ht="57.75" customHeight="1" x14ac:dyDescent="0.25">
      <c r="B3" s="15" t="s">
        <v>46</v>
      </c>
      <c r="C3" s="15"/>
      <c r="D3" s="15"/>
      <c r="E3" s="15"/>
      <c r="F3" s="15"/>
      <c r="G3" s="2"/>
      <c r="H3" s="2"/>
    </row>
    <row r="4" spans="1:8" x14ac:dyDescent="0.25">
      <c r="B4" s="11"/>
    </row>
    <row r="5" spans="1:8" x14ac:dyDescent="0.25">
      <c r="A5" s="3" t="s">
        <v>26</v>
      </c>
      <c r="B5" s="33" t="s">
        <v>0</v>
      </c>
      <c r="C5" s="33"/>
      <c r="D5" s="3" t="s">
        <v>1</v>
      </c>
      <c r="E5" s="3" t="s">
        <v>2</v>
      </c>
      <c r="F5" s="13" t="s">
        <v>48</v>
      </c>
    </row>
    <row r="6" spans="1:8" ht="45.75" customHeight="1" x14ac:dyDescent="0.25">
      <c r="A6" s="4" t="s">
        <v>31</v>
      </c>
      <c r="B6" s="34" t="s">
        <v>37</v>
      </c>
      <c r="C6" s="34"/>
      <c r="D6" s="34"/>
      <c r="E6" s="34"/>
      <c r="F6" s="34"/>
    </row>
    <row r="7" spans="1:8" ht="30.75" customHeight="1" x14ac:dyDescent="0.25">
      <c r="A7" s="4" t="s">
        <v>32</v>
      </c>
      <c r="B7" s="35" t="s">
        <v>5</v>
      </c>
      <c r="C7" s="35"/>
      <c r="D7" s="35"/>
      <c r="E7" s="35"/>
      <c r="F7" s="35"/>
    </row>
    <row r="8" spans="1:8" ht="33" customHeight="1" x14ac:dyDescent="0.25">
      <c r="A8" s="5"/>
      <c r="B8" s="21" t="s">
        <v>6</v>
      </c>
      <c r="C8" s="21"/>
      <c r="D8" s="6" t="s">
        <v>3</v>
      </c>
      <c r="E8" s="6" t="s">
        <v>4</v>
      </c>
      <c r="F8" s="12">
        <f>14807*104</f>
        <v>1539928</v>
      </c>
    </row>
    <row r="9" spans="1:8" ht="43.5" customHeight="1" x14ac:dyDescent="0.25">
      <c r="A9" s="5"/>
      <c r="B9" s="21" t="s">
        <v>40</v>
      </c>
      <c r="C9" s="21"/>
      <c r="D9" s="6" t="s">
        <v>16</v>
      </c>
      <c r="E9" s="6" t="s">
        <v>4</v>
      </c>
      <c r="F9" s="12">
        <f>2986*4</f>
        <v>11944</v>
      </c>
    </row>
    <row r="10" spans="1:8" ht="47.25" customHeight="1" x14ac:dyDescent="0.25">
      <c r="A10" s="5"/>
      <c r="B10" s="21" t="s">
        <v>7</v>
      </c>
      <c r="C10" s="21"/>
      <c r="D10" s="6" t="s">
        <v>17</v>
      </c>
      <c r="E10" s="6" t="s">
        <v>4</v>
      </c>
      <c r="F10" s="12">
        <f>2986*7</f>
        <v>20902</v>
      </c>
    </row>
    <row r="11" spans="1:8" ht="46.5" customHeight="1" x14ac:dyDescent="0.25">
      <c r="A11" s="5"/>
      <c r="B11" s="21" t="s">
        <v>8</v>
      </c>
      <c r="C11" s="21"/>
      <c r="D11" s="10" t="s">
        <v>29</v>
      </c>
      <c r="E11" s="6" t="s">
        <v>4</v>
      </c>
      <c r="F11" s="12">
        <f>11821*10</f>
        <v>118210</v>
      </c>
    </row>
    <row r="12" spans="1:8" ht="30" customHeight="1" x14ac:dyDescent="0.25">
      <c r="A12" s="5"/>
      <c r="B12" s="24" t="s">
        <v>9</v>
      </c>
      <c r="C12" s="24"/>
      <c r="D12" s="6" t="s">
        <v>18</v>
      </c>
      <c r="E12" s="6" t="s">
        <v>4</v>
      </c>
      <c r="F12" s="12">
        <f>11821*2</f>
        <v>23642</v>
      </c>
    </row>
    <row r="13" spans="1:8" ht="37.5" customHeight="1" x14ac:dyDescent="0.25">
      <c r="A13" s="5"/>
      <c r="B13" s="21" t="s">
        <v>28</v>
      </c>
      <c r="C13" s="21"/>
      <c r="D13" s="6" t="s">
        <v>30</v>
      </c>
      <c r="E13" s="6" t="s">
        <v>4</v>
      </c>
      <c r="F13" s="12">
        <v>7020</v>
      </c>
    </row>
    <row r="14" spans="1:8" ht="39.75" customHeight="1" x14ac:dyDescent="0.25">
      <c r="A14" s="5"/>
      <c r="B14" s="21" t="s">
        <v>10</v>
      </c>
      <c r="C14" s="21"/>
      <c r="D14" s="6" t="s">
        <v>3</v>
      </c>
      <c r="E14" s="6" t="s">
        <v>43</v>
      </c>
      <c r="F14" s="12">
        <f>9*104</f>
        <v>936</v>
      </c>
    </row>
    <row r="15" spans="1:8" ht="65.25" customHeight="1" x14ac:dyDescent="0.25">
      <c r="A15" s="5"/>
      <c r="B15" s="36" t="s">
        <v>42</v>
      </c>
      <c r="C15" s="36"/>
      <c r="D15" s="8" t="s">
        <v>27</v>
      </c>
      <c r="E15" s="6" t="s">
        <v>4</v>
      </c>
      <c r="F15" s="12">
        <f>98*76</f>
        <v>7448</v>
      </c>
    </row>
    <row r="16" spans="1:8" ht="30" customHeight="1" x14ac:dyDescent="0.25">
      <c r="A16" s="4" t="s">
        <v>33</v>
      </c>
      <c r="B16" s="22" t="s">
        <v>12</v>
      </c>
      <c r="C16" s="23"/>
      <c r="D16" s="23"/>
      <c r="E16" s="23"/>
      <c r="F16" s="23"/>
    </row>
    <row r="17" spans="1:6" ht="60" customHeight="1" x14ac:dyDescent="0.25">
      <c r="A17" s="5"/>
      <c r="B17" s="21" t="s">
        <v>41</v>
      </c>
      <c r="C17" s="21"/>
      <c r="D17" s="6" t="s">
        <v>19</v>
      </c>
      <c r="E17" s="6" t="s">
        <v>4</v>
      </c>
      <c r="F17" s="12">
        <f>83.49*104</f>
        <v>8682.9599999999991</v>
      </c>
    </row>
    <row r="18" spans="1:6" ht="29.25" customHeight="1" x14ac:dyDescent="0.25">
      <c r="A18" s="4" t="s">
        <v>34</v>
      </c>
      <c r="B18" s="22" t="s">
        <v>13</v>
      </c>
      <c r="C18" s="23"/>
      <c r="D18" s="23"/>
      <c r="E18" s="23"/>
      <c r="F18" s="23"/>
    </row>
    <row r="19" spans="1:6" ht="44.25" customHeight="1" x14ac:dyDescent="0.25">
      <c r="A19" s="5"/>
      <c r="B19" s="21" t="s">
        <v>14</v>
      </c>
      <c r="C19" s="21"/>
      <c r="D19" s="9" t="s">
        <v>20</v>
      </c>
      <c r="E19" s="12">
        <v>1</v>
      </c>
      <c r="F19" s="12">
        <v>1</v>
      </c>
    </row>
    <row r="20" spans="1:6" ht="30" customHeight="1" x14ac:dyDescent="0.25">
      <c r="A20" s="5"/>
      <c r="B20" s="21" t="s">
        <v>15</v>
      </c>
      <c r="C20" s="21"/>
      <c r="D20" s="9" t="s">
        <v>20</v>
      </c>
      <c r="E20" s="12">
        <v>1</v>
      </c>
      <c r="F20" s="12">
        <v>1</v>
      </c>
    </row>
    <row r="21" spans="1:6" ht="42.75" customHeight="1" x14ac:dyDescent="0.25">
      <c r="A21" s="4" t="s">
        <v>35</v>
      </c>
      <c r="B21" s="25" t="s">
        <v>38</v>
      </c>
      <c r="C21" s="26"/>
      <c r="D21" s="26"/>
      <c r="E21" s="26"/>
      <c r="F21" s="26"/>
    </row>
    <row r="22" spans="1:6" ht="50.25" customHeight="1" x14ac:dyDescent="0.25">
      <c r="A22" s="4" t="s">
        <v>36</v>
      </c>
      <c r="B22" s="25" t="s">
        <v>21</v>
      </c>
      <c r="C22" s="26"/>
      <c r="D22" s="26"/>
      <c r="E22" s="26"/>
      <c r="F22" s="26"/>
    </row>
    <row r="23" spans="1:6" ht="32.25" customHeight="1" x14ac:dyDescent="0.25">
      <c r="A23" s="5"/>
      <c r="B23" s="24" t="s">
        <v>22</v>
      </c>
      <c r="C23" s="24"/>
      <c r="D23" s="20" t="s">
        <v>44</v>
      </c>
      <c r="E23" s="27" t="s">
        <v>4</v>
      </c>
      <c r="F23" s="30">
        <f>2986*50</f>
        <v>149300</v>
      </c>
    </row>
    <row r="24" spans="1:6" ht="59.25" customHeight="1" x14ac:dyDescent="0.25">
      <c r="A24" s="5"/>
      <c r="B24" s="21" t="s">
        <v>39</v>
      </c>
      <c r="C24" s="21"/>
      <c r="D24" s="20"/>
      <c r="E24" s="28"/>
      <c r="F24" s="31"/>
    </row>
    <row r="25" spans="1:6" ht="99" customHeight="1" x14ac:dyDescent="0.25">
      <c r="A25" s="5"/>
      <c r="B25" s="21" t="s">
        <v>23</v>
      </c>
      <c r="C25" s="21"/>
      <c r="D25" s="20"/>
      <c r="E25" s="29"/>
      <c r="F25" s="32"/>
    </row>
    <row r="26" spans="1:6" ht="30.75" customHeight="1" x14ac:dyDescent="0.25">
      <c r="A26" s="4" t="s">
        <v>11</v>
      </c>
      <c r="B26" s="22" t="s">
        <v>24</v>
      </c>
      <c r="C26" s="23"/>
      <c r="D26" s="23"/>
      <c r="E26" s="23"/>
      <c r="F26" s="23"/>
    </row>
    <row r="27" spans="1:6" ht="240" customHeight="1" x14ac:dyDescent="0.25">
      <c r="A27" s="5"/>
      <c r="B27" s="19" t="s">
        <v>25</v>
      </c>
      <c r="C27" s="19"/>
      <c r="D27" s="7" t="s">
        <v>45</v>
      </c>
      <c r="E27" s="6" t="s">
        <v>4</v>
      </c>
      <c r="F27" s="12">
        <f>4034*10</f>
        <v>40340</v>
      </c>
    </row>
    <row r="28" spans="1:6" ht="27.75" customHeight="1" x14ac:dyDescent="0.25">
      <c r="A28" s="16"/>
      <c r="B28" s="17"/>
      <c r="C28" s="17"/>
      <c r="D28" s="17"/>
      <c r="E28" s="17"/>
      <c r="F28" s="17"/>
    </row>
    <row r="29" spans="1:6" ht="27" customHeight="1" x14ac:dyDescent="0.25">
      <c r="A29" s="16"/>
      <c r="B29" s="18"/>
      <c r="C29" s="18"/>
      <c r="D29" s="18"/>
      <c r="E29" s="18"/>
      <c r="F29" s="18"/>
    </row>
    <row r="30" spans="1:6" ht="30.75" customHeight="1" x14ac:dyDescent="0.25">
      <c r="A30" s="16"/>
      <c r="B30" s="18"/>
      <c r="C30" s="18"/>
      <c r="D30" s="18"/>
      <c r="E30" s="18"/>
      <c r="F30" s="18"/>
    </row>
    <row r="31" spans="1:6" x14ac:dyDescent="0.25">
      <c r="E31" s="1"/>
      <c r="F31" s="1"/>
    </row>
    <row r="32" spans="1:6" x14ac:dyDescent="0.25">
      <c r="E32" s="1"/>
      <c r="F32" s="1"/>
    </row>
  </sheetData>
  <mergeCells count="31">
    <mergeCell ref="E23:E25"/>
    <mergeCell ref="F23:F25"/>
    <mergeCell ref="B5:C5"/>
    <mergeCell ref="B6:F6"/>
    <mergeCell ref="B7:F7"/>
    <mergeCell ref="B8:C8"/>
    <mergeCell ref="B9:C9"/>
    <mergeCell ref="B12:C12"/>
    <mergeCell ref="B17:C17"/>
    <mergeCell ref="B19:C19"/>
    <mergeCell ref="B20:C20"/>
    <mergeCell ref="B16:F16"/>
    <mergeCell ref="B13:C13"/>
    <mergeCell ref="B14:C14"/>
    <mergeCell ref="B15:C15"/>
    <mergeCell ref="A1:F2"/>
    <mergeCell ref="B3:F3"/>
    <mergeCell ref="A28:F28"/>
    <mergeCell ref="A29:F29"/>
    <mergeCell ref="A30:F30"/>
    <mergeCell ref="B27:C27"/>
    <mergeCell ref="D23:D25"/>
    <mergeCell ref="B25:C25"/>
    <mergeCell ref="B26:F26"/>
    <mergeCell ref="B23:C23"/>
    <mergeCell ref="B24:C24"/>
    <mergeCell ref="B10:C10"/>
    <mergeCell ref="B18:F18"/>
    <mergeCell ref="B21:F21"/>
    <mergeCell ref="B22:F22"/>
    <mergeCell ref="B11:C11"/>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Arkusz1!_Hlk184194519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Marlena Radziun</dc:creator>
  <cp:lastModifiedBy>Marlena Radziun</cp:lastModifiedBy>
  <cp:lastPrinted>2025-01-23T10:32:31Z</cp:lastPrinted>
  <dcterms:created xsi:type="dcterms:W3CDTF">2024-10-28T10:27:28Z</dcterms:created>
  <dcterms:modified xsi:type="dcterms:W3CDTF">2025-01-23T10:32:34Z</dcterms:modified>
</cp:coreProperties>
</file>