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92.168.3.133\DaneWsp\zamowienia\A PRZETARGI W TRAKCIE\39_2024_Plastry_opatrunki\SWZ\Zał_nr_1_6\"/>
    </mc:Choice>
  </mc:AlternateContent>
  <bookViews>
    <workbookView xWindow="0" yWindow="120" windowWidth="19200" windowHeight="11475" activeTab="5"/>
  </bookViews>
  <sheets>
    <sheet name="1" sheetId="6" r:id="rId1"/>
    <sheet name="2" sheetId="10" r:id="rId2"/>
    <sheet name="3" sheetId="11" r:id="rId3"/>
    <sheet name="4" sheetId="8" r:id="rId4"/>
    <sheet name="5" sheetId="12" r:id="rId5"/>
    <sheet name="6" sheetId="14" r:id="rId6"/>
    <sheet name="7" sheetId="16" r:id="rId7"/>
    <sheet name="8" sheetId="17" r:id="rId8"/>
    <sheet name="9" sheetId="18" r:id="rId9"/>
    <sheet name="10" sheetId="19" r:id="rId10"/>
    <sheet name="11" sheetId="20" r:id="rId11"/>
    <sheet name="12" sheetId="21" r:id="rId12"/>
    <sheet name="13" sheetId="22" r:id="rId13"/>
  </sheets>
  <definedNames>
    <definedName name="Excel_BuiltIn_Print_Area_1_1">#REF!</definedName>
    <definedName name="Excel_BuiltIn_Print_Area_4_1">#REF!</definedName>
    <definedName name="_xlnm.Print_Area" localSheetId="0">'1'!$A$1:$L$20</definedName>
    <definedName name="_xlnm.Print_Area" localSheetId="9">'10'!$A$1:$L$8</definedName>
    <definedName name="_xlnm.Print_Area" localSheetId="10">'11'!$A$1:$K$6</definedName>
    <definedName name="_xlnm.Print_Area" localSheetId="1">'2'!$A$1:$L$19</definedName>
    <definedName name="_xlnm.Print_Area" localSheetId="2">'3'!$A$1:$L$6</definedName>
    <definedName name="_xlnm.Print_Area" localSheetId="3">'4'!$A$1:$L$13</definedName>
    <definedName name="_xlnm.Print_Area" localSheetId="4">'5'!$A$1:$L$11</definedName>
    <definedName name="_xlnm.Print_Area" localSheetId="5">'6'!$A$1:$L$5</definedName>
    <definedName name="_xlnm.Print_Area" localSheetId="6">'7'!$A$1:$L$6</definedName>
    <definedName name="_xlnm.Print_Area" localSheetId="7">'8'!$A$1:$L$9</definedName>
    <definedName name="_xlnm.Print_Area" localSheetId="8">'9'!$A$1:$L$10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4" i="22" l="1"/>
  <c r="G4" i="21"/>
  <c r="G5" i="21"/>
  <c r="G6" i="21"/>
  <c r="G7" i="21"/>
  <c r="G8" i="21"/>
  <c r="G9" i="21"/>
  <c r="G10" i="21"/>
  <c r="G11" i="21"/>
  <c r="G4" i="20"/>
  <c r="G4" i="19"/>
  <c r="G5" i="19"/>
  <c r="G6" i="19"/>
  <c r="G4" i="18"/>
  <c r="G5" i="18"/>
  <c r="G6" i="18"/>
  <c r="G7" i="18"/>
  <c r="G8" i="18"/>
  <c r="G4" i="17"/>
  <c r="G5" i="17"/>
  <c r="G6" i="17"/>
  <c r="G7" i="17"/>
  <c r="G4" i="16"/>
  <c r="G3" i="16"/>
  <c r="G4" i="12"/>
  <c r="G5" i="12"/>
  <c r="G6" i="12"/>
  <c r="G7" i="12"/>
  <c r="G8" i="12"/>
  <c r="G9" i="12"/>
  <c r="G4" i="8"/>
  <c r="G5" i="8"/>
  <c r="G6" i="8"/>
  <c r="G7" i="8"/>
  <c r="G8" i="8"/>
  <c r="G9" i="8"/>
  <c r="G10" i="8"/>
  <c r="G11" i="8"/>
  <c r="G4" i="11"/>
  <c r="G4" i="10"/>
  <c r="G5" i="10"/>
  <c r="G6" i="10"/>
  <c r="G7" i="10"/>
  <c r="G8" i="10"/>
  <c r="G9" i="10"/>
  <c r="G10" i="10"/>
  <c r="G11" i="10"/>
  <c r="G12" i="10"/>
  <c r="G13" i="10"/>
  <c r="G14" i="10"/>
  <c r="G15" i="10"/>
  <c r="G16" i="10"/>
  <c r="G17" i="10"/>
  <c r="G4" i="6"/>
  <c r="G5" i="6"/>
  <c r="G6" i="6"/>
  <c r="G7" i="6"/>
  <c r="G8" i="6"/>
  <c r="G9" i="6"/>
  <c r="G10" i="6"/>
  <c r="G11" i="6"/>
  <c r="G12" i="6"/>
  <c r="G13" i="6"/>
  <c r="G14" i="6"/>
  <c r="G15" i="6"/>
  <c r="G16" i="6"/>
  <c r="G17" i="6"/>
  <c r="G18" i="6"/>
  <c r="G5" i="16" l="1"/>
  <c r="I6" i="19"/>
  <c r="I5" i="19"/>
  <c r="I4" i="19"/>
  <c r="G3" i="19"/>
  <c r="I3" i="19" l="1"/>
  <c r="G7" i="19"/>
  <c r="I7" i="19"/>
  <c r="I10" i="10"/>
  <c r="G3" i="20"/>
  <c r="I3" i="20" l="1"/>
  <c r="G5" i="20"/>
  <c r="I4" i="20"/>
  <c r="I5" i="20" s="1"/>
  <c r="I4" i="11"/>
  <c r="G3" i="11"/>
  <c r="I3" i="11" s="1"/>
  <c r="I4" i="8"/>
  <c r="I5" i="8"/>
  <c r="I6" i="8"/>
  <c r="I7" i="8"/>
  <c r="I8" i="8"/>
  <c r="I9" i="8"/>
  <c r="I10" i="8"/>
  <c r="G3" i="8"/>
  <c r="I4" i="12"/>
  <c r="I5" i="12"/>
  <c r="I6" i="12"/>
  <c r="I7" i="12"/>
  <c r="I8" i="12"/>
  <c r="I9" i="12"/>
  <c r="G3" i="12"/>
  <c r="G3" i="14"/>
  <c r="I3" i="16"/>
  <c r="I4" i="17"/>
  <c r="I5" i="17"/>
  <c r="I6" i="17"/>
  <c r="I7" i="17"/>
  <c r="G3" i="17"/>
  <c r="G8" i="17" s="1"/>
  <c r="I4" i="18"/>
  <c r="I5" i="18"/>
  <c r="I6" i="18"/>
  <c r="I8" i="18"/>
  <c r="G3" i="18"/>
  <c r="I5" i="21"/>
  <c r="I6" i="21"/>
  <c r="I7" i="21"/>
  <c r="I8" i="21"/>
  <c r="I9" i="21"/>
  <c r="I10" i="21"/>
  <c r="I11" i="21"/>
  <c r="I4" i="21"/>
  <c r="I3" i="18" l="1"/>
  <c r="G9" i="18"/>
  <c r="I3" i="12"/>
  <c r="I10" i="12" s="1"/>
  <c r="G10" i="12"/>
  <c r="I3" i="8"/>
  <c r="G12" i="8"/>
  <c r="I4" i="16"/>
  <c r="I5" i="16" s="1"/>
  <c r="I3" i="14"/>
  <c r="G4" i="14"/>
  <c r="I4" i="14" s="1"/>
  <c r="I5" i="11"/>
  <c r="G5" i="11"/>
  <c r="I11" i="8"/>
  <c r="I12" i="8" s="1"/>
  <c r="I7" i="18"/>
  <c r="I9" i="18" s="1"/>
  <c r="I3" i="17"/>
  <c r="I8" i="17" s="1"/>
  <c r="I5" i="10"/>
  <c r="I7" i="10"/>
  <c r="I8" i="10"/>
  <c r="I9" i="10"/>
  <c r="I11" i="10"/>
  <c r="I12" i="10"/>
  <c r="I13" i="10"/>
  <c r="I14" i="10"/>
  <c r="I15" i="10"/>
  <c r="I16" i="10"/>
  <c r="I17" i="10"/>
  <c r="I4" i="10"/>
  <c r="G3" i="10"/>
  <c r="I3" i="10" l="1"/>
  <c r="G18" i="10"/>
  <c r="I6" i="10"/>
  <c r="I18" i="10" s="1"/>
  <c r="I5" i="6"/>
  <c r="I6" i="6"/>
  <c r="I7" i="6"/>
  <c r="I8" i="6"/>
  <c r="I9" i="6"/>
  <c r="I10" i="6"/>
  <c r="I11" i="6"/>
  <c r="I12" i="6"/>
  <c r="I13" i="6"/>
  <c r="I14" i="6"/>
  <c r="I15" i="6"/>
  <c r="I16" i="6"/>
  <c r="I17" i="6"/>
  <c r="I18" i="6"/>
  <c r="I4" i="6"/>
  <c r="G3" i="6"/>
  <c r="G19" i="6" s="1"/>
  <c r="I3" i="6" l="1"/>
  <c r="I19" i="6" s="1"/>
  <c r="I4" i="22"/>
  <c r="G3" i="22"/>
  <c r="G5" i="22" s="1"/>
  <c r="I3" i="22" l="1"/>
  <c r="I5" i="22" s="1"/>
  <c r="G3" i="21"/>
  <c r="I3" i="21" l="1"/>
  <c r="I12" i="21" s="1"/>
  <c r="G12" i="21"/>
</calcChain>
</file>

<file path=xl/sharedStrings.xml><?xml version="1.0" encoding="utf-8"?>
<sst xmlns="http://schemas.openxmlformats.org/spreadsheetml/2006/main" count="367" uniqueCount="136">
  <si>
    <t>Lp</t>
  </si>
  <si>
    <t>Nazwa artykułu</t>
  </si>
  <si>
    <t>Nazwa handlowa</t>
  </si>
  <si>
    <t>J. m.</t>
  </si>
  <si>
    <t>op.</t>
  </si>
  <si>
    <t>szt.</t>
  </si>
  <si>
    <t>Razem</t>
  </si>
  <si>
    <t>Stawka podatku VAT [%]</t>
  </si>
  <si>
    <t>op</t>
  </si>
  <si>
    <t>Cena jedn. Netto (zł)</t>
  </si>
  <si>
    <t>Wartość netto (zł)</t>
  </si>
  <si>
    <t>Wartość brutto (zł)</t>
  </si>
  <si>
    <t>Wartość netto</t>
  </si>
  <si>
    <t>Wartość brutto</t>
  </si>
  <si>
    <r>
      <rPr>
        <b/>
        <sz val="9"/>
        <rFont val="Tahoma"/>
        <family val="2"/>
        <charset val="238"/>
      </rPr>
      <t>Pakiet 3 - Opatrunki parafinowe</t>
    </r>
    <r>
      <rPr>
        <b/>
        <sz val="9"/>
        <color indexed="11"/>
        <rFont val="Tahoma"/>
        <family val="2"/>
        <charset val="238"/>
      </rPr>
      <t xml:space="preserve"> </t>
    </r>
  </si>
  <si>
    <t>Pakiet 4 - Plastry i opatrunki</t>
  </si>
  <si>
    <t xml:space="preserve">Pakiet  5 - Przylepce </t>
  </si>
  <si>
    <t>Pakiet 6 - Włókninowy przylepiec do mocowania kaniul</t>
  </si>
  <si>
    <t>opak</t>
  </si>
  <si>
    <t>L.p.</t>
  </si>
  <si>
    <t xml:space="preserve">Nazwa  asortymentu </t>
  </si>
  <si>
    <t>J.m</t>
  </si>
  <si>
    <t>Vat %</t>
  </si>
  <si>
    <t>KOD EAN</t>
  </si>
  <si>
    <r>
      <t>Nieprzylepny opatrunek piankowy, regulujący wilgotność rany. Część chłonna zawiera warstwę kontaktową  wykonaną z hydrowłókien (karboksymetyloceluloza sodowa) oraz warstwę pianki poliuretanowej. Wodoodporna warstwa zewnętrzna  wykonana z półprzepuszczalnej błony poliuretanowej.</t>
    </r>
    <r>
      <rPr>
        <b/>
        <sz val="9"/>
        <rFont val="Tahoma"/>
        <family val="2"/>
        <charset val="238"/>
      </rPr>
      <t xml:space="preserve"> 15cm x 15cm a 5 szt.</t>
    </r>
  </si>
  <si>
    <r>
      <t xml:space="preserve">Miękki, przylegający opatrunek z pianką wykonany w technologii TLC (lipido-koloidowej), składający się z miękkiej przylegającej warstwy TLC połączonej z chłonną wkładką z pianki poliuretanowej oraz ochronnego, włókninowego podłoża poliuretanowego </t>
    </r>
    <r>
      <rPr>
        <b/>
        <sz val="8"/>
        <color indexed="8"/>
        <rFont val="Tahoma"/>
        <family val="2"/>
        <charset val="238"/>
      </rPr>
      <t>15cmx20cm a 10szt.</t>
    </r>
  </si>
  <si>
    <r>
      <t>Opatrunek wykonany w w technologii TLC (lipido-koloidowej) zbudowany z włókninowej wkładki wykonanej z włókien  charakteryzujących się wysoką chłonnością, kohezyjnością i właściwościami hydro-oczyszczającymi  (polikarylan). Matryca TLC impregnowana srebrem.</t>
    </r>
    <r>
      <rPr>
        <b/>
        <sz val="8"/>
        <color indexed="8"/>
        <rFont val="Tahoma"/>
        <family val="2"/>
        <charset val="238"/>
      </rPr>
      <t>10cmx 10cm a 10 szt</t>
    </r>
  </si>
  <si>
    <t>Cena jedn. Netto (zł)za opakowanie</t>
  </si>
  <si>
    <r>
      <t xml:space="preserve">Opatrunek piankowy z silikonową warstwą kontaktową, przylepny na całej powierzchni opatrunku. Opatrunek regulujący wilgotność w ranie składający się z poliuretanowej pianki oraz zewnętrznej wodoodpornej warstwy wykonanej z półprzepuszczalnej błony poliuretanowej. Dostosowuje się do ruchów ciała                                               </t>
    </r>
    <r>
      <rPr>
        <b/>
        <sz val="9"/>
        <rFont val="Tahoma"/>
        <family val="2"/>
        <charset val="238"/>
      </rPr>
      <t>15cm x 15cm a 10 szt</t>
    </r>
  </si>
  <si>
    <t>Hemostatyk o dwuwarstowej budowie.
Matryca kolagenowa pokryta fibrynogenem i trombiną 
wym. 4,8 x 4,8 cm (opak.2 szt.)</t>
  </si>
  <si>
    <t>Hemostatyk o dwuwarstowej budowie.
Matryca kolagenowa pokryta fibrynogenem i trombiną wym. 
9,5 x 4,8 cm (opak. 1 szt.)</t>
  </si>
  <si>
    <t>ilość opakowań</t>
  </si>
  <si>
    <t>Cena jedn. netto za opakowanie</t>
  </si>
  <si>
    <t>Cena jedn. netto za opkowanie</t>
  </si>
  <si>
    <t>ilość sztuk</t>
  </si>
  <si>
    <t>Pakiet 1 - Opatrunki specjalistyczne I</t>
  </si>
  <si>
    <t>Pakiet 2 - Opatrunki specjalistyczne II</t>
  </si>
  <si>
    <r>
      <rPr>
        <sz val="9"/>
        <rFont val="Tahoma"/>
        <family val="2"/>
        <charset val="238"/>
      </rPr>
      <t>Opatrunek hydrowłóknisty o właściwościach niszczących biofilm bakteryjny, bakteriobójczy. Zbudowany z dwóch warstw wykonanych z nietkanych włókien (karboksymetyloceluloza sodowa) z jonami srebra – 1,2%, o działaniu spotęgowanym dodatkowymi substancjami EDTA i BEC , o wysokich właściwościach chłonnych, wzmocniony przeszyciami.</t>
    </r>
    <r>
      <rPr>
        <b/>
        <sz val="9"/>
        <rFont val="Tahoma"/>
        <family val="2"/>
        <charset val="238"/>
      </rPr>
      <t xml:space="preserve"> 2cm x 45cm a 5szt</t>
    </r>
  </si>
  <si>
    <r>
      <rPr>
        <sz val="9"/>
        <rFont val="Tahoma"/>
        <family val="2"/>
        <charset val="238"/>
      </rPr>
      <t xml:space="preserve">Opatrunek hydrowłóknisty o właściwościach niszczących biofilm bakteryjny, bakteriobójczy. Zbudowany z dwóch warstw wykonanych z nietkanych włókien (karboksymetyloceluloza sodowa) z jonami srebra – 1,2%, o działaniu spotęgowanym dodatkowymi substancjami EDTA i BEC , o wysokich właściwościach chłonnych, wzmocniony przeszyciami. </t>
    </r>
    <r>
      <rPr>
        <b/>
        <sz val="9"/>
        <rFont val="Tahoma"/>
        <family val="2"/>
        <charset val="238"/>
      </rPr>
      <t>10cm x 10cm a 10 szt</t>
    </r>
  </si>
  <si>
    <r>
      <t>Opatrunek hydrowłóknisty o właściwościach niszczących biofilm bakteryjny, bakteriobójczy. Zbudowany z dwóch warstw wykonanych z nietkanych włókien (karboksymetyloceluloza sodowa) z jonami srebra – 1,2%, o działaniu spotęgowanym dodatkowymi substancjami EDTA i BEC , o wysokich właściwościach chłonnych, wzmocniony przeszyciami</t>
    </r>
    <r>
      <rPr>
        <b/>
        <sz val="9"/>
        <rFont val="Tahoma"/>
        <family val="2"/>
        <charset val="238"/>
      </rPr>
      <t>.15cm x 15cm a 5szt</t>
    </r>
  </si>
  <si>
    <r>
      <rPr>
        <sz val="9"/>
        <rFont val="Tahoma"/>
        <family val="2"/>
        <charset val="238"/>
      </rPr>
      <t xml:space="preserve">Przeciwbakteryjny, przylepny opatrunek piankowy regulujący wilgotność rany. Część chłonna zawiera warstwę kontaktową  wykonaną z hydrowłókien (karboksymetyloceluloza sodowa) z jonami srebra (1,2%) oraz warstwę pianki poliuretanowej. Wodoodporna warstwa zewnętrzna  wykonana z półprzepuszczalnej błony poliuretanowej. Posiada delikatną, silikonową warstwę klejącą.                          </t>
    </r>
    <r>
      <rPr>
        <b/>
        <sz val="9"/>
        <rFont val="Tahoma"/>
        <family val="2"/>
        <charset val="238"/>
      </rPr>
      <t>10cm x 10cm a 10 szt</t>
    </r>
  </si>
  <si>
    <r>
      <rPr>
        <sz val="9"/>
        <rFont val="Tahoma"/>
        <family val="2"/>
        <charset val="238"/>
      </rPr>
      <t xml:space="preserve">Przeciwbakteryjny, nieprzylepny opatrunek piankowy, regulujący wilgotność rany. Część chłonna zawiera warstwę kontaktową  wykonaną z hydrowłókien (karboksymetyloceluloza sodowa) z jonami srebra (1,2%) oraz warstwę pianki poliuretanowej. Wodoodporna warstwa zewnętrzna  wykonana z półprzepuszczalnej błony poliuretanowej. </t>
    </r>
    <r>
      <rPr>
        <b/>
        <sz val="9"/>
        <rFont val="Tahoma"/>
        <family val="2"/>
        <charset val="238"/>
      </rPr>
      <t>15cmx 15cm a 5szt</t>
    </r>
  </si>
  <si>
    <r>
      <rPr>
        <sz val="9"/>
        <rFont val="Tahoma"/>
        <family val="2"/>
        <charset val="238"/>
      </rPr>
      <t xml:space="preserve">Sterylny żel  hydrokoloidowy składający się z pektyny, karboksymetylocelulozy sodowej umieszczonych w przezroczystym, lepkim podłożu. Uwadnia martwe tkanki i pobudza mechanizm autolizy w ranie. </t>
    </r>
    <r>
      <rPr>
        <b/>
        <sz val="9"/>
        <rFont val="Tahoma"/>
        <family val="2"/>
        <charset val="238"/>
      </rPr>
      <t>Tuba 15g. / 1 szt</t>
    </r>
  </si>
  <si>
    <r>
      <t>Opatrunek hydrokoloidowy zbudowany z 3  hydrokoloidów: karboksymetylocelulozy sodowej, pektyny, żelatyny zawieszonych w  macierzy hydrokoloidowej, na podłożu samoprzylepnego polimeru oraz z warstwy zewnętrznej błony poliuretanowej, zapewniający wilgotne środowisko gojenia ran, wodoodporny.</t>
    </r>
    <r>
      <rPr>
        <b/>
        <sz val="9"/>
        <rFont val="Tahoma"/>
        <family val="2"/>
        <charset val="238"/>
      </rPr>
      <t>10cm x 10cm a 10szt</t>
    </r>
  </si>
  <si>
    <r>
      <t>Opatrunek hydrokoloidowy cienki i elastyczny wykonany z 3 hydrokoloidów: karboksymetylocelulozy sodowej, pektyny i żelatyny zawieszonych w  macierzy hydrokoloidowej, na podłożu samoprzylepnego polimeru oraz z warstwy zewnętrznej błony poliuretanowej – zapewnia optymalne, wilgotne środowisko gojenia ran, półprzezroczysty, samoprzylepny, wodoodporny.</t>
    </r>
    <r>
      <rPr>
        <b/>
        <sz val="9"/>
        <rFont val="Tahoma"/>
        <family val="2"/>
        <charset val="238"/>
      </rPr>
      <t>10 cm x 10cm a 5 szt.</t>
    </r>
  </si>
  <si>
    <r>
      <rPr>
        <sz val="9"/>
        <rFont val="Tahoma"/>
        <family val="2"/>
        <charset val="238"/>
      </rPr>
      <t>Opatrunek hydrokoloidowy cienki i elastyczny wykonany z 3 hydrokoloidów: karboksymetylocelulozy sodowej, pektyny i żelatyny zawieszonych w  macierzy hydrokoloidowej, na podłożu samoprzylepnego polimeru oraz z warstwy zewnętrznej błony poliuretanowej – zapewnia optymalne, wilgotne środowisko gojenia ran, półprzezroczysty, samoprzylepny, wodoodporny</t>
    </r>
    <r>
      <rPr>
        <b/>
        <sz val="9"/>
        <rFont val="Tahoma"/>
        <family val="2"/>
        <charset val="238"/>
      </rPr>
      <t>. 15 cm x 15cm a 5 szt.</t>
    </r>
  </si>
  <si>
    <r>
      <t>Opatrunek wielowarstwowy, nieprzylepny przeznaczony do ran z obfitym wysiękiem. Składający się z 3 warstw: białej, delikatnej warstwy odprowadzającej wysięk do dalszych warstw opatrunku; superchłonnego rdzenia polimerowego, pochłaniającego i zatrzymującego wysięk, żelującego pod wpływem wydzieliny oraz niebieskiej wodoodpornej warstwy zewnętrznej. Zatrzymuje płyny pod uciskiem, redukuje namiar metaloproteinaz, jest miękki i elastyczny, dopasowuje się do ciała. 1</t>
    </r>
    <r>
      <rPr>
        <b/>
        <sz val="10"/>
        <rFont val="Tahoma"/>
        <family val="2"/>
        <charset val="238"/>
      </rPr>
      <t xml:space="preserve">0 cm x 10 cm a 10 szt. </t>
    </r>
  </si>
  <si>
    <r>
      <t>Opatrunek wielowarstwowy, z silikonową warstwą kontaktową, przylepny na całej powierzchni opatrunku przeznaczony do ran z obfitym wysiękiem. Składający się z 4 warstw: silikonowej, perforowanej, przylepnej warstwy kontaktowej z raną; białej, delikatnej warstwy odprowadzającej wysięk do dalszych warstw opatrunku; superchłonnego rdzenia polimerowego, pochłaniającego i zatrzymującego wysięk, żelującego pod wpływem wydzieliny oraz niebieskiej wodoodpornej warstwy zewnętrznej. Zatrzymuje płyny pod uciskiem, redukuje namiar metaloproteinaz, jest miękki i elastyczny, dopasowuje się do ciała.</t>
    </r>
    <r>
      <rPr>
        <b/>
        <sz val="10"/>
        <rFont val="Tahoma"/>
        <family val="2"/>
        <charset val="238"/>
      </rPr>
      <t xml:space="preserve"> 10 cm x 10 cm a 10 szt.</t>
    </r>
  </si>
  <si>
    <r>
      <t>Opatrunek wielowarstwowy, z silikonową warstwą kontaktową, przylepny na całej powierzchni opatrunku przeznaczony do ran z obfitym wysiękiem. Składający się z 4 warstw: silikonowej, perforowanej, przylepnej warstwy kontaktowej z raną; białej, delikatnej warstwy odprowadzającej wysięk do dalszych warstw opatrunku; superchłonnego rdzenia polimerowego, pochłaniającego i zatrzymującego wysięk, żelującego pod wpływem wydzieliny oraz niebieskiej wodoodpornej warstwy zewnętrznej. Zatrzymuje płyny pod uciskiem, redukuje namiar metaloproteinaz, jest miękki i elastyczny, dopasowuje się do ciała.</t>
    </r>
    <r>
      <rPr>
        <b/>
        <sz val="10"/>
        <rFont val="Tahoma"/>
        <family val="2"/>
        <charset val="238"/>
      </rPr>
      <t xml:space="preserve"> 15 cm x 15 cm a 10 szt.</t>
    </r>
  </si>
  <si>
    <t>Przylepiec uniwersalny z tkaniny bawełnianej, z ząbkowanym brzegiem, na szpulce, biały, pokryty klejem akrylowym, niejałowy, pakowany w kartonik po 12 szt.,rozmiar 5 m x 2,5 cm</t>
  </si>
  <si>
    <t>Przylepiec uniwersalny z tkaniny bawełnianej, z ząbkowanym brzegiem, na szpulce, biały, pokryty klejem akrylowym, niejałowy, pakowany w kartonik po 6 szt.,rozmiar 5 m x 5 cm</t>
  </si>
  <si>
    <t>Przylepiec uniwersalny z folii polietylenowej z mikroperforacjami na całej długości i szerokości ułatwiającymi dzielenie bez użycia nożyczek, na rolce, z klejem akrylowym, niejałowy, pakowany w kartonik po 12 szt., rozmiar 5 m x 2,5 cm</t>
  </si>
  <si>
    <t>Przylepiec uniwersalny z folii polietylenowej z mikroperforacjami na całej długości i szerokości ułatwiającymi dzielenie bez użycia nożyczek, na rolce, z klejem akrylowym, niejałowy, pakowany w kartonik po 6 szt., rozmiar 5 cm x 5 m</t>
  </si>
  <si>
    <t>Przylepiec uniwersalny z włókniny poliestrowo - celulozowej , na rolce, biały,  pokryty klejem akrylowym, niejałowy, pakowany w kartonik po 12 szt., rozmiar 2,5 cm x 5 m</t>
  </si>
  <si>
    <t>Przylepiec uniwersalny z włókniny poliestrowo - celulozowej , na rolce, biały,  pokryty klejem akrylowym, niejałowy, pakowany w kartonik po 6 szt., rozmiar5 cm x 5 m</t>
  </si>
  <si>
    <t>Przylepiec uniwersalny wzmocniony włókniną z mikroperforacjami na całej długości i szerokości ułatwiającymi dzielenie bez użycia nożyczek, na rolce, z klejem akrylowym, niejałowy, pakowany w kartonik po 12 szt., rozmiar 2,5 cm x 9,14 m</t>
  </si>
  <si>
    <t>Opatrunek wyspowy, chirurgiczny, jałowy,  samoprzylepny, wykonany z hydrofobowej włókniny z mikroperforacjami umożliwiającymi wymianę gazową między skórą, a środowiskiem zewnętrznym, posiadający wkład chłonny z wiskozy i poliestru powleczony siateczką z polietylenu zapobiegającą przywieraniu do rany. Opatrunek z przecięciem i otworem O, do zabezpieczania  drenów.
Rozmiar 9 cm x 10 cm, opakowanie a'30</t>
  </si>
  <si>
    <t>Sterylny, poliuretanowy opatrunek do mocowania cewników centralnych z wycięciem. Rozmiar 8,5 x 11,5 cm x 50 szt. z szerokimi aplikatorami (min. 2,5 cm), laminowaną metką i  szerokim laminowanym paskiem włókninowym z wycięciem. Ponacinane poprzecznie obrzeże wzmocnione od spodu włókniną z każdej strony. Szybka aplikacja w 2 krokach (papier zabezpieczający i ramka). Klej akrylowy naniesiony wzorem diamentu (folia) i ze wzrorem kropek (włóknina) w sposób gwarantujący wysoką przepuszczalność dla pary wodnej. Odporny na działanie środków dezynfekcyjnych zawierających alkohol. Wyrób medyczny klasy IIa, opakowanie typu folia-folia. Potwierdzenie bariery folii dla wirusów =&gt;27nm przez niezależne laboratorium na podstawie badań statystycznie znamiennej ilości probek (min 32).</t>
  </si>
  <si>
    <t>Sterylny, poliuretanowy opatrunek do mocowania kaniul obwodowych z wycięciem. Rozmiar 6,5 x 7 cm x 100 szt. z szerokim aplikatorem (min. 4 cm), laminowaną metką i  laminowanym paskiem włókninowym. Ponacinane poprzecznie obrzeże wzmocnione od spodu włókniną z każdej strony. Szybka aplikacja w 2 krokach (papier zabezpieczający i ramka). Klej akrylowy naniesiony wzorem diamentu (folia) i ze wzrorem kropek (włóknina) w sposób gwarantujący wysoką przepuszczalność dla pary wodnej. Odporny na działanie środków dezynfekcyjnych zawierających alkohol. Wyrób medyczny klasy IIa, opakowanie typu folia-folia. Potwierdzenie bariery folii dla wirusów =&gt;27nm przez niezależne laboratorium na podstawie badań statystycznie znamiennej ilości probek (min 32). Potwierdzona klinicznie wysoka stabilizacja, zwiększająca odsetek kaniul bez wymian przed dopuszczonym czasem stosowania..</t>
  </si>
  <si>
    <t>Bakteriobójczy opatrunek do mocowania cewników centralnych oraz dializacyjnych z hydrożelem zawierającym 2% glukonian chlorheksydyny o rozmiarze 3x4 cm.. Opatrunek sterylny, przezroczysty, wykonany z foli poliuretanowej. Odporny na działanie środków dezynfekcyjnych zawierających alkohol. Klej akrylowy naniesiony w sposób wzorzysty dla wysokiej przepuszczalności pary wodnej. Posiada wzmocnioną laminowaną włókninę z nacięciami na brzegach oraz wycięciem w postaci „dziurki od klucza”. Ramka ułatwia aplikację, duży pasek włókninowy, laminowany do mocowania oraz metka do oznaczenia. Wyrób medyczny klasy III. Potwierdzenie bariery folii dla wirusów =&gt;27nm przez niezależne laboratorium na podstawie badań statystycznie znamiennej ilości próbek (min 32).  Rozmiar opatrunku 8,5x11,5 cm x 25 szt. Czas utrzymania na wkłuciu do 7 dni. Opakowanie folia-papier.</t>
  </si>
  <si>
    <t>Sterylny, poliuretanowy opatrunek do mocowania kaniul obwodowych z wycięciem. Rozmiar 7 x 8 cm x 100 szt. z szerokimi aplikatorami (min. 2 cm), laminowaną metką i  2 laminowanymi paskami włókninowymi. Ponacinane poprzecznie obrzeże wzmocnione od spodu włókniną z każdej strony. Szybka aplikacja w 2 krokach (papier zabezpieczający i ramka). Klej akrylowy naniesiony wzorem diamentu (folia) i ze wzrorem kropek (włóknina) w sposób gwarantujący wysoką przepuszczalność dla pary wodnej. Odporny na działanie środków dezynfekcyjnych zawierających alkohol. Wyrób medyczny klasy IIa, opakowanie typu folia-folia. Potwierdzenie bariery folii dla wirusów =&gt;27nm przez niezależne laboratorium na podstawie badań statystycznie znamiennej ilości probek (min 32). Potwierdzona klinicznie wysoka stabilizacja, zwiększająca odsetek kaniul bez wymian przed dopuszczonym czasem stosowania</t>
  </si>
  <si>
    <t>Sterylny, bezalkoholowy trójpolimerowy preparat z silikonem do ochrony skóry zdrowej i uszkodzonej. Dodatek plastycyzera zapewnia niepękającą barierę na skórze. Działa ochronnie przez 72 godziny. Skuteczność ochrony skóry przed uszkodzeniem przez mocz/kał potwierdzona klinicznie na grupie minimum 900 pacjentów (załączyć wykaz publikacji badań klinicznych).</t>
  </si>
  <si>
    <t>Skoncentrowany trójpolimerowy krem z silikonem do ochrony skóry zdrowej i uszkodzonej przed działaniem płynów oraz nietrzymaniem moczu/kału. Zapewnia  nawilżanie suchej i spierzchniętej skóry. Nie zawiera tlenku cynku i alkoholu. Działa przez 24 godziny (aplikacja co 3-4 epizody nietrzymania moczu/kału). Skuteczność ochrony skóry potwierdzona klinicznie na grupie minimum 200 pacjentów (załączyć wykaz publikacji badań klinicznych).</t>
  </si>
  <si>
    <t>Bezszwowy przyrząd mocujący centralne cewniki naczyniowe do 12F. Przyrząd mocujący składa się z delikatnego włókninowego podłoża, pokrytego silikonowym klejem oraz specjalnie uformowanego tworzywa sztucznego do przeprowadzenia i stabilizacji kanałów cewnika naczyniowego. Dołaczony  do przyrządu przezroczysty opatrunek bakteriobójczy z hydrożelem, zawierajacym wagowo  2%  roztwór glukonianu chlorhexydyny (wyrób medyczny klasy III). Folia opatrunku stanowi barierię dla wirusów =&gt; 27nm.Czas utrzymania na wkłuciu do 7 dni. Opakowanie folia- papaier. W każdym jednoskowym opakowaniu obrazkowa smoprzylepna instrukcja aplikacji, 8,5 cm x 11,50 cm x 20 szt.</t>
  </si>
  <si>
    <t>Sterylny, poliuretanowy opatrunek do mocowania kaniul obwodowych z wycięciem. Rozmiar 6 x 7 cm x 100 szt. z ramką i metką. Odporny na działanie środków dezynfekcyjnych zawierających alkohol. Klej akrylowy naniesiony równomiernie. Opakowanie typu folia-folia. Potwierdzenie bariery folii dla wirusów =&gt; 27nm przez niezależne laboratorium na podstawie badań statystycznie znamiennej ilości próbek (min32).</t>
  </si>
  <si>
    <t>Sterylny, poliuretanowy opatrunek do mocowania kaniul obwodowych u dzieci z wycięciem. Rozmiar 5 x 5,7 cm x 100 szt. z szerokim aplikatorem (min. 3 cm) i dwoma paskami włókninowymi. Kolorowa aplikacja dla dzieci. Wzmocnienie włókniną w części obejmującej kaniulę. Odporny na działanie środków dezynfekcyjnych zawierających alkohol. Klej akrylowy naniesiony równomiernie. Wyrób medyczny klasy IIa, opakowanie  typu folia-folia. Potwierdzenie bariery folii dla wirusów =&gt;27nm przez niezależne laboratorium na podstawie badań statystycznie znamiennej ilości probek (min 32).</t>
  </si>
  <si>
    <t>Przylepiec chirurgiczny, hypoalergiczny, ze sztucznego białego jedwabiu, z ząbkowanymi brzegami, ułatwiającymi dzielenie bez użycia nożyczek w poprzek i wzdłuż, z wodoodpornym klejem akrylowym o wysokiej przylepności równomiernie naniesionym na całej powierzchni, bez lateksu, kauczuku i tlenku cynku,  o dużej wytrzymałości na rozerwanie, 2,5 cm x 9,14 m x 12 szt.</t>
  </si>
  <si>
    <t>Przylepiec chirurgiczny, hypoalergiczny, z mikroporowatej włókniny,  z wodoodpornym równomiernie naniesionym na całej powierzchni  klejem akrylowym, bez lateksu, kauczu i tlenku cynku, wybitnie delikatny dla skóry, szer.1,25 cm długość 9,14 x 24 szt.</t>
  </si>
  <si>
    <t>Przylepiec chirurgiczny, hypoalergiczny, z mikroporowatej włókniny,  z wodoodpornym równomiernie naniesionym na całej powierzchni  klejem akrylowym, bez lateksu, kauczu i tlenku cynku, wybitnie delikatny dla skóry  szer.2,5 cm długość 9,14 x 12 szt.</t>
  </si>
  <si>
    <t>Przylepiec chirurgiczny, hypoalergiczny, z włókniny poliestrowej z makroperforacją na całej powierzchni, umożliwiającą precyzyjne dzielenie bez nożyczek wzdłuż i w poprzek, z klejem akrylowym,  bez zawartości tlenku cynku, kauczuku i lateksu, wodoodporny, o wysokiej przylepności początkowej i długoczasowej, szer.2,5 cm długość 9,1 m x 12 szt.</t>
  </si>
  <si>
    <t>Przylepiec chirurgiczny, hypoalergiczny, z mikroporowatej włókniny,  z wodoodpornym równomiernie naniesionym na całej powierzchni  klejem akrylowym, bez lateksu, kauczu i tlenku cynku, wybitnie delikatny dla skóry  szer.5 cm długość 9,14 x 6 szt.</t>
  </si>
  <si>
    <t>Taśma chirurgiczna, niejałowa, opatrunkowa wykonana z hydrofobowej włókniny z mikroperforacjami umożliwiającymi wymianę gazową między skórą, a środowiskiem zewnętrznym. 
Taśma posiada tylne zabezpieczenie z papieru silikonowanego z metryczną podziałką umożliwiającą precyzyjne dzielenie za pomocą nożyczek oraz przecięciem prostym. 
Opakowanie: kartonik-dyspenser.
Po oderwaniu wieczka możliwe jest wysuwanie taśmy bez jej wyjmowania z kartonika. Obrazkowa instrukcja użycia na opakowaniu. Rozmiar 2,5 cm x 10 m x 1szt.</t>
  </si>
  <si>
    <t>Taśma chirurgiczna, niejałowa, opatrunkowa wykonana z hydrofobowej włókniny z mikroperforacjami umożliwiającymi wymianę gazową między skórą, a środowiskiem zewnętrznym. 
Taśma posiada tylne zabezpieczenie z papieru silikonowanego z metryczną podziałką umożliwiającą precyzyjne dzielenie za pomocą nożyczek oraz przecięciem falistym. 
Opakowanie: kartonik-dyspenser.
Po oderwaniu wieczka możliwe jest wysuwanie taśmy bez jej wyjmowania z kartonika. Obrazkowa instrukcja użycia na opakowaniu. Rozmiar 5 cm x 10 m x 1 szt.</t>
  </si>
  <si>
    <t>Taśma chirurgiczna, niejałowa, opatrunkowa wykonana z hydrofobowej włókniny z mikroperforacjami umożliwiającymi wymianę gazową między skórą, a środowiskiem zewnętrznym. 
Taśma posiada tylne zabezpieczenie z papieru silikonowanego z metryczną podziałką umożliwiającą precyzyjne dzielenie za pomocą nożyczek oraz przecięciem falistym. 
Opakowanie: kartonik-dyspenser.
Po oderwaniu wieczka możliwe jest wysuwanie taśmy bez jej wyjmowania z kartonika. Obrazkowa instrukcja użycia na opakowaniu.   Rozmiar 20cmx10m 1 szt</t>
  </si>
  <si>
    <t>Taśma chirurgiczna, niejałowa, opatrunkowa wykonana z hydrofobowej włókniny z mikroperforacjami umożliwiającymi wymianę gazową między skórą, a środowiskiem zewnętrznym. 
Taśma posiada tylne zabezpieczenie z papieru silikonowanego z metryczną podziałką umożliwiającą precyzyjne dzielenie za pomocą nożyczek oraz przecięciem falistym. 
Opakowanie: kartonik-dyspenser.
Po oderwaniu wieczka możliwe jest wysuwanie taśmy bez jej wyjmowania z kartonika. Obrazkowa instrukcja użycia na opakowaniu.    Rozmiar 15cmx10m 1 szt</t>
  </si>
  <si>
    <t>Taśma chirurgiczna, niejałowa, opatrunkowa wykonana z hydrofobowej włókniny z mikroperforacjami umożliwiającymi wymianę gazową między skórą, a środowiskiem zewnętrznym. 
Taśma posiada tylne zabezpieczenie z papieru silikonowanego z metryczną podziałką umożliwiającą precyzyjne dzielenie za pomocą nożyczek oraz przecięciem falistym. 
Opakowanie: kartonik-dyspenser.
Po oderwaniu wieczka możliwe jest wysuwanie taśmy bez jej wyjmowania z kartonika. Obrazkowa instrukcja użycia na opakowaniu. Rozmiar 10cmx10m 1 szt</t>
  </si>
  <si>
    <t>Przylepiec uniwersalny ze sztucznego jedwabiu, z ząbkowanym brzegiem, na rolce, biały , pokryty klejem akrylowym, niejałowy, pakowany w kartonik po 24 szt., rozmiar 1,25 cm x 9,14 m</t>
  </si>
  <si>
    <t>Przylepiec uniwersalny ze sztucznego jedwabiu, z ząbkowanym brzegiem, na rolce, biały , pokryty klejem akrylowym, niejałowy, pakowany w kartonik po 12. szt., rozmiar 2,5 cm x 9,14 m</t>
  </si>
  <si>
    <t>Przylepiec uniwersalny ze sztucznego jedwabiu, z ząbkowanym brzegiem, na rolce, biały , pokryty klejem akrylowym, niejałowy, pakowany w kartonik po 6 szt., rozmiar 5 cm x 9,14 m</t>
  </si>
  <si>
    <t>Plaster  włókninowy w kolorze białym z wkładem chłonnym pokrytym siateczką z polietylenu zapobiegającą przywieraniu do rany. Część klejąca przylepca pokryta klejem akrylowym. Warstwa zabezpieczająca wykonana z papieru silikonowanego ułatwiająca precyzyjną i skuteczną aplikację, niejałowy, rozmiar 6 cm x 1 m</t>
  </si>
  <si>
    <t>Sterylny, transparentny opatrunek kontaktowy z siatki poliuretanowej. Jednostronnie pokryty warstwą miękkiego silikonu na całej powierzchni, bez przeciwskazań do stosowania w połączeniu z lekami i maściami, do zaopatrywania ran o wysięku słabym do bardzo dużego jako opatrunek pierwotny, z maksymalna możliwością czasu aplikacji w łożysku rany - 14 dni, z możliwością docinania ,pakowany pojedynczo. Wielkość opatrunku 7,5cm x 10cm x 10 szt.</t>
  </si>
  <si>
    <t>Sterylny, transparentny opatrunek kontaktowy z siatki poliuretanowej. Jednostronnie pokryty warstwą miękkiego silikonu na całej powierzchni, bez przeciwskazań do stosowania w połączeniu z lekami i maściami, do zaopatrywania ran o wysięku słabym do bardzo dużego jako opatrunek pierwotny, z maksymalna możliwością czasu aplikacji w łożysku rany - 14 dni, z możliwością docinania, pakowany pojedynczo. Wielkość opatrunku 5cm x 7,5cm x 10 szt.</t>
  </si>
  <si>
    <t>Opatrunek włóknisty z gęsto splecionych włókien alkoholu poliwinylowego z siarczanem srebra. W kontakcie z wysiękiem żeluje zachowując trwałą strukturę, dzięki czemu może być usunięty z rany w jednym kawałku. Opatrunek o bardzo dużej absorbcji i retencji. Zastosowanie opatrunku do ran z cechami infekcji, płaskich i głębokich w tym tuneli, kieszeni, przetok. Opatrunek o działaniu bójczym wobec szerokiej gamy drobnoustrojów nawet w siódmej dobie. Potwierdzone badaniami in vivo działanie przeciw odbudowie struktur biofilmowych. Wielkość opatrunku 10cm x 10cm z możliwością docinania x 10szt.</t>
  </si>
  <si>
    <t>Opatrunki stabilizujące</t>
  </si>
  <si>
    <t>Paski do zamykania ran, jałowe, samoprzylepne, wykonane z wzmocnionej nylonowej włókniny typu spunbond, pokryte klejem akrylowym. Rozmiar 0,3 cm x 7,5 cm  op 50 szt.</t>
  </si>
  <si>
    <t>Paski do zamykania ran, jałowe, samoprzylepne, wykonane z wzmocnionej nylonowej włókniny typu spunbond, pokryte klejem akrylowym. Rozmiar 0,6 cm x 38 mm op 50 szt.</t>
  </si>
  <si>
    <r>
      <t xml:space="preserve">Opatrunek z siatki bawełnianej impregnowanej maścią neutralną, jałowy,  </t>
    </r>
    <r>
      <rPr>
        <b/>
        <sz val="9"/>
        <color indexed="8"/>
        <rFont val="Tahoma"/>
        <family val="2"/>
        <charset val="238"/>
      </rPr>
      <t>10 x 10 cm,  opakowane po 10 szt.</t>
    </r>
  </si>
  <si>
    <r>
      <t xml:space="preserve">Opatrunek z siatki bawełnianej impregnowanej maścią neutralną, jałowy,  </t>
    </r>
    <r>
      <rPr>
        <b/>
        <sz val="9"/>
        <color indexed="8"/>
        <rFont val="Tahoma"/>
        <family val="2"/>
        <charset val="238"/>
      </rPr>
      <t>10 x 20 cm,  pakowane po 30 szt.</t>
    </r>
  </si>
  <si>
    <r>
      <t xml:space="preserve">Antybakteryjny jałowy opatrunek z cienkiej, hydrofobowej siateczki tiulowej poliamidowej, z naturalną maścią, zawierający srebro metaliczne do miejscowego leczenia ran zakażonych i oparzeń, rozm. </t>
    </r>
    <r>
      <rPr>
        <b/>
        <sz val="9"/>
        <color indexed="8"/>
        <rFont val="Tahoma"/>
        <family val="2"/>
        <charset val="238"/>
      </rPr>
      <t>10 x 10 cm, pakowany po 10 szt.</t>
    </r>
  </si>
  <si>
    <r>
      <t xml:space="preserve">Antybakteryjny jałowy opatrunek z cienkiej, hydrofobowej siateczki tiulowej poliamidowej, z naturalną maścią, zawierający srebro metaliczne do miejscowego leczenia ran zakażonych i oparzeń, rozm. </t>
    </r>
    <r>
      <rPr>
        <b/>
        <sz val="9"/>
        <color indexed="8"/>
        <rFont val="Tahoma"/>
        <family val="2"/>
        <charset val="238"/>
      </rPr>
      <t>10 x 20 cm, pakowany po 10 szt.</t>
    </r>
  </si>
  <si>
    <r>
      <t xml:space="preserve">Samoprzylepny, miękki opatrunek piankowy wykonany w technologii TLC (lipido-koloidowej) składający się z miękkiej przylegającej warstwy TLC połączonej z chłonną wkładką z pianki poliuretanowej, przepuszczalnej dla gazów, wodoodpornej zewnętrznej cienkiej warstwy z silikonowym przylepcem na brzegach </t>
    </r>
    <r>
      <rPr>
        <b/>
        <sz val="8"/>
        <rFont val="Tahoma"/>
        <family val="2"/>
        <charset val="238"/>
      </rPr>
      <t>20cmx20cm a 5 szt.</t>
    </r>
  </si>
  <si>
    <r>
      <t xml:space="preserve">Opatrunek wykonany w technologii lipido-koloidowej zawierający cząsteczki nanooligosacharydów/TLC -NOSF/ zbudowany z włókninowej wkładki wykonanej z włókien charakteryzujących się wysoką chłonnością, kohezyjnością i właściwościami hydro-oczyszczajacymi/poliakrylan/ </t>
    </r>
    <r>
      <rPr>
        <b/>
        <sz val="8"/>
        <rFont val="Tahoma"/>
        <family val="2"/>
        <charset val="238"/>
      </rPr>
      <t>10cmx12cm a 10 szt.</t>
    </r>
  </si>
  <si>
    <r>
      <t xml:space="preserve">Opatrunek zbudowany z włókninowej wkładki wykonanej z włókien charakteryzujących się wysoką chłonnością, kohezyjnością i właściwościami hydro-oczyszczającymi (poliakrylan) </t>
    </r>
    <r>
      <rPr>
        <b/>
        <sz val="8"/>
        <rFont val="Tahoma"/>
        <family val="2"/>
        <charset val="238"/>
      </rPr>
      <t>40cmx5cm a 5 szt.</t>
    </r>
  </si>
  <si>
    <t>Sterylny, trójwarstwowy opatrunek z pianki poliuretanowej do ran z małym i średnim wysiękiem i z cechami infekcji . Z kontaktową warstwą z miękkiego silikonu i siarczanem srebra rozłożonym równomiernie w całej powierzchni opatrunku, z cienkim filmem poliuretanowym w górnej warstwie opatrunku, z możliwością docinania do wybranego kształtu/rozmiaru. Wykazujący wysoką paro i gazoprzepuszczalność. Z węglem aktywowanym w celu uniknięcia nieprzyjemnego zapachu z rany. Pakowany pojedynczo. Rozmiar 10x21cm x 5 szt.</t>
  </si>
  <si>
    <t>Opatrunek włóknisty z gęsto splecionych włókien alkocholu poliwinylowego z siarczanem srebra. W kontakcie z wysiękiem żeluje zachowując trwałą strukturę, dzięki czemu może być usuniety z rany w jednym kawałku. Opatrunek o bardzo dużej absorpcji i retencji. Zastosowanie opatrunku: do ran z cechami infekcji, płaskich i głębokich w tym tuneli , kieszeni i przetok. Opatrunek o działaniu bójczym wobec szerokiej gamy drobnoustrojów nawet w siódmej dobie. Potwierdzone badaniami in vivo działanie przeciw odbudowie struktur biofilmowych. Możliwośc docinania. Rozmiar 2x45cm x 5szt.</t>
  </si>
  <si>
    <t>Cienki trójwarstwowy opatrunek z pianki poliuretanowej z warstwą kontaktową z miękkiego silikonu, przeznaczony do ran suchych i z bardzo małym wysiekiem. Szczególnie w końcowych fazach gojenia- ziarninowanie, naskórkowanie. Opatrunek o potwierdzonej badaniami skuteczności w prewencji odczynów popromiennych. pakowany pojedynczo. Mozliwość docinania oczekiwanego kształtu i rozmiaru. Rozmiar 17,5x17,5cm x 5 szt.</t>
  </si>
  <si>
    <t>Czterowarstowy, wodoodporny opatrunek z obramowaniem do ran suchych lub z małym wysiękiem. Warstwa silikonowa na całej wielkości opatrunku zapewniająca dobre przyleganie do rany a jednocześnie atraumatyczną wymianę. Wodoodporny a jednocześnie paro i gazoprzepuszczalny. Może pozostać na ranie do 7 dni. Wielkość opatrunku 10 x 10 cm x 5 szt.</t>
  </si>
  <si>
    <t>Czterowarstowy, wodoodporny opatrunek z obramowaniem do ran suchych lub z małym wysiękiem. Warstwa silikonowa na całej wielkości opatrunku zapewniająca dobre przyleganie do rany a jednocześnie atraumatyczną wymianę. Wodoodporny a jednocześnie paro i gazoprzepuszczalny. Może pozostać na ranie do 7 dni. Wielkość opatrunku 4 x 5 cm x 10 szt.</t>
  </si>
  <si>
    <t>W pełni biokompatybilny, biodegradowalny opatrunek wykonany z polimeru chitosanu do tymczasowego zaopatrywania ran pacjentów poddanym zabiegom chirurgii nosa,nie wymagający ręcznego usuwania. Możliwość zmiany kształtu opatrunku po aplikacji oraz dowolnego wielokrotnego stosowania leków i sterydów na/poprzez opartunek.Opatrunek minmalizuje krwawienia i obrzęk oraz zapobiega zrostom. Rozmiar: 1,3 cm x 3,8 cm, wchłanialność do 7,6 ml. Czas rozpuszczania i elimacji opatrunku wynosi około 1-3 dni, opakowanie 8 szt.</t>
  </si>
  <si>
    <t>W pełni biokompatybilny, biodegradowalny opatrunek wykonany z polimeru chitosanu do tymczasowego zaopatrywania ran pacjentów poddanym zabiegom chirurgii nosa,nie wymagający ręcznego usuwania. Możliwość zmiany kształtu opatrunku po aplikacji oraz dowolnego wielokrotnego stosowania leków i sterydów na/poprzez opartunek.Opatrunek minmalizuje krwawienia i obrzęk oraz zapobiega zrostom. Rozmiar: 1,5 x 5,1 cm, wchłanialność do 10,2 ml. Czas rozpuszczania i eliminacji opatrunku wynosi około 1-3 dni, opakowanie 8 szt.</t>
  </si>
  <si>
    <t>W pełni biokompatybilny, biodegradowalny opatrunek wykonany z polimeru chitosanu do tymczasowego zaopatrywania ran pacjentów poddanym zabiegom chirurgii nosa,nie wymagający ręcznego usuwania. Możliwość zmiany kształtu opatrunku po aplikacji oraz dowolnego wielokrotnego stosowania leków i sterydów na/poprzez opartunek.Opatrunek minmalizuje krwawienia i obrzęk oraz zapobiega zrostom. Rozmiar: 1,5 x 5,1 cm, wchłanialność do 10,2 ml. Czas rozpuszczenia i eliminacji opatrunku wynosi około 5-10, opakowanie 8 szt.</t>
  </si>
  <si>
    <t>W pełni biokompatybilny, biodegradowalny opatrunek wykonany z polimeru chitosanu do tymczasowego zaopatrywania ran pacjentów poddanym zabiegom chirurgii nosa,nie wymagający ręcznego usuwania. Możliwość zmiany kształtu opatrunku po aplikacji oraz dowolnego wielokrotnego stosowania leków i sterydów na/poprzez opartunek.Opatrunek minmalizuje krwawienia i obrzęk oraz zapobiega zrostom. Rozmiar:1,8 x 8 cm, wchłanialność do 6 ml, czas rozpuszczenia i eliminacji opatrunku wynosi około 5-10 dni, opakowanie 8 szt.</t>
  </si>
  <si>
    <t>Bakteriobójczy opatrunek do mocowania cewników naczyniowych.Opatrunek sterylny, przezroczysty, wykonany z foli poliuretanowej pokrytej przezroczystym klejem akrylowym z glukonianem chlorheksydyny (2% CHG). Opatrunek odporny na działanie środków dezynfekcyjnych zawierających alkohol. Posiada wzmocnioną laminowaną włókninę z nacięciami na brzegach oraz wycięciem w postaci „dziurki od klucza”. Ramka ułatwia aplikację, duży pasek włókninowy, laminowany do mocowania oraz metka do oznaczenia. Wyrób medyczny klasy III. Potwierdzenie bariery folii dla wirusów =&gt;27nm przez niezależne laboratorium na podstawie badań statystycznie znamiennej ilości próbek. Rozmiar opatrunku 7x8,5 cm. Czas utrzymania na wkłuciu do 7 dni. Opakowanie folia-papier. Opakowanie 100 szt.</t>
  </si>
  <si>
    <t>Pakiet  7 - Plastry chirurgiczne</t>
  </si>
  <si>
    <t>Pakiet 8 - Opatrunki specjalistyczne III</t>
  </si>
  <si>
    <t>Pakiet 9 - Opatrunki specjalistyczne IV</t>
  </si>
  <si>
    <t>Pakiet 10 - Biodegradalne opatrunki wewnątrznosowe</t>
  </si>
  <si>
    <t>Pakiet 11 - Hemostatyki</t>
  </si>
  <si>
    <t>Pakiet 12 - Opatrunki specjalistyczne V</t>
  </si>
  <si>
    <t>Klasa wyrobu medycznego</t>
  </si>
  <si>
    <t>Data ważności certyfikatu zgodności (jeśli dotyczy)</t>
  </si>
  <si>
    <t>Nr katalogowy</t>
  </si>
  <si>
    <t>Opatrunek do zabezpieczania drenów donosowych/sond żołądkowych, włókninowy, w kolorze cielistym, pokryty hipoalergicznym klejem, 2 stopniowy system aplikacji, rozmiar 7 cm x 7,1 cm.Opakowanie: kartonik x 50 szt
Na opakowaniu obrazkowa instrukcja użycia opatrunku, niejałowy</t>
  </si>
  <si>
    <r>
      <t xml:space="preserve">Sterylny opatrunek z włókien alginianów wapnia </t>
    </r>
    <r>
      <rPr>
        <b/>
        <sz val="9"/>
        <color indexed="8"/>
        <rFont val="Tahoma"/>
        <family val="2"/>
        <charset val="238"/>
      </rPr>
      <t>10 x 10 cm,</t>
    </r>
    <r>
      <rPr>
        <sz val="9"/>
        <color indexed="8"/>
        <rFont val="Tahoma"/>
        <family val="2"/>
        <charset val="238"/>
      </rPr>
      <t xml:space="preserve"> </t>
    </r>
    <r>
      <rPr>
        <b/>
        <sz val="9"/>
        <color indexed="8"/>
        <rFont val="Tahoma"/>
        <family val="2"/>
        <charset val="238"/>
      </rPr>
      <t>pakowany po 3 szt.</t>
    </r>
  </si>
  <si>
    <r>
      <t>Opatrunek wielowarstwowy, nieprzylepny przeznaczony do ran z obfitym wysiękiem. Składający się z 3 warstw: białej, delikatnej warstwy odprowadzającej wysięk do dalszych warstw opatrunku; superchłonnego rdzenia polimerowego, pochłaniającego i zatrzymującego wysięk, żelującego pod wpływem wydzieliny oraz niebieskiej wodoodpornej warstwy zewnętrznej. Zatrzymuje płyny pod uciskiem, redukuje namiar metaloproteinaz, jest miękki i elastyczny, dopasowuje się do ciała.</t>
    </r>
    <r>
      <rPr>
        <b/>
        <sz val="10"/>
        <rFont val="Tahoma"/>
        <family val="2"/>
        <charset val="238"/>
      </rPr>
      <t xml:space="preserve"> 10 cm x 20 cm a 10 szt. </t>
    </r>
  </si>
  <si>
    <r>
      <t xml:space="preserve">Opatrunek hydrokoloidowy zbudowany z 3  hydrokoloidów: karboksymetylocelulozy sodowej, pektyny, żelatyny zawieszonych w  macierzy hydrokoloidowej, na podłożu samoprzylepnego polimeru oraz z warstwy zewnętrznej błony poliuretanowej, zapewniający wilgotne środowisko gojenia ran, wodoodporny.                              </t>
    </r>
    <r>
      <rPr>
        <b/>
        <sz val="9"/>
        <rFont val="Tahoma"/>
        <family val="2"/>
        <charset val="238"/>
      </rPr>
      <t>10 cm x 10cm a 10szt</t>
    </r>
  </si>
  <si>
    <t>Załącznik nr 1.2</t>
  </si>
  <si>
    <t>Załącznik nr 1.1</t>
  </si>
  <si>
    <t>Załącznik nr 1.3</t>
  </si>
  <si>
    <t>Załącznik nr 1.4</t>
  </si>
  <si>
    <t>Załącznik nr 1.5</t>
  </si>
  <si>
    <t>Załącznik nr 1.6</t>
  </si>
  <si>
    <t>Załącznik nr 1.7</t>
  </si>
  <si>
    <t>Załącznik nr 1.8</t>
  </si>
  <si>
    <t>Załącznik nr 1.9</t>
  </si>
  <si>
    <t>Załącznik nr 1.10</t>
  </si>
  <si>
    <t>Załącznik nr 1.11</t>
  </si>
  <si>
    <t>Załącznik nr 1.12</t>
  </si>
  <si>
    <t>Załącznik  nr 1.13</t>
  </si>
  <si>
    <r>
      <t xml:space="preserve">Pakiet 13 </t>
    </r>
    <r>
      <rPr>
        <sz val="9"/>
        <rFont val="Tahoma"/>
        <family val="2"/>
        <charset val="238"/>
      </rPr>
      <t>-</t>
    </r>
  </si>
  <si>
    <t>Podpisano podpisem elektronicznym</t>
  </si>
  <si>
    <r>
      <t>Czterowarstowy, wodoodporny opatrunek z obramowaniem do ran suchych lub z małym wysiękiem. Warstwa silikonowa na całej wielkości opatrunku zapewniająca dobre przyleganie do rany a jednocześnie atraumatyczną wymianę. Wodoodporny a jednocześnie paro i gazoprzepuszczalny. Może pozostać na ranie do 7 dni. Wielkość opatrunku</t>
    </r>
    <r>
      <rPr>
        <b/>
        <sz val="9"/>
        <color indexed="8"/>
        <rFont val="Tahoma"/>
        <family val="2"/>
        <charset val="238"/>
      </rPr>
      <t xml:space="preserve"> 5 x 12,5 cm x 5 szt</t>
    </r>
    <r>
      <rPr>
        <sz val="9"/>
        <color indexed="8"/>
        <rFont val="Tahoma"/>
        <family val="2"/>
        <charset val="238"/>
      </rPr>
      <t>.</t>
    </r>
  </si>
  <si>
    <r>
      <t>Opatrunek wykonany z gazy o dużych oczkach, nasączony białą parafiną o działaniu nawilżającym, bez zawartości substancji bakteriobójczej.
Opakowanie jednostkowe papierowo aluminiowe, każdy opatrunek zabezpieczony dwoma płatkami folii, które zapewniają utrzymanie właściwości opatrunku i ułatwiają aplikację. Rozmiar 10 cm x 10 cm, a' 10</t>
    </r>
    <r>
      <rPr>
        <i/>
        <sz val="9"/>
        <rFont val="Tahoma"/>
        <family val="2"/>
        <charset val="238"/>
      </rPr>
      <t xml:space="preserve"> (oraz zgodnie z odpowiedziami z dnia 02.01.2025r.)</t>
    </r>
  </si>
  <si>
    <r>
      <t>Opatrunek wykonany z gazy o dużych oczkach, nasączony białą parafiną o działaniu nawilżającym, bez zawartości substancji bakteriobójczej.
Opakowanie jednostkowe papierowo aluminiowe, każdy opatrunek zabezpieczony dwoma płatkami folii, które zapewniają utrzymanie właściwości opatrunku i ułatwiają aplikację. Rozmiar 15 cm x 20 cm, a'10</t>
    </r>
    <r>
      <rPr>
        <i/>
        <sz val="9"/>
        <rFont val="Tahoma"/>
        <family val="2"/>
        <charset val="238"/>
      </rPr>
      <t xml:space="preserve"> (oraz zgodnie z odpowiedziami z dnia 02.01.2025r.)</t>
    </r>
  </si>
  <si>
    <r>
      <t xml:space="preserve">Elastyczny opatrunek stanowiący warstwę kontaktową, wykonany w technologii TLC (białkowo-lipidowej) </t>
    </r>
    <r>
      <rPr>
        <b/>
        <sz val="8"/>
        <color indexed="8"/>
        <rFont val="Tahoma"/>
        <family val="2"/>
        <charset val="238"/>
      </rPr>
      <t>10cmx12cm a 10szt</t>
    </r>
    <r>
      <rPr>
        <i/>
        <sz val="8"/>
        <color indexed="8"/>
        <rFont val="Tahoma"/>
        <family val="2"/>
        <charset val="238"/>
      </rPr>
      <t>.(oraz zgodnie z odpowiedziami z dnia 02.01.2025r.)</t>
    </r>
  </si>
  <si>
    <r>
      <t>Opatrunek samoprzylepny do zabezpieczania kaniul obwodowych,  wykonany z hydrofobowej włókniny z mikroperforacjami umożliwiającymi wymianę gazową między skórą, a środowiskiem zewnętrznym, posiadający mini wkład chłonny powleczony siateczką z polietylenu, nacięcie na port pionowy oraz dodatkową podkładkę włókninową pod skrzydełka kaniuli. 
Opatrunek posiada tylne zabezpieczenie z papieru silikonowanego.
Opakowanie papier-papier. Sterylizowany tlenkiem etylenu. Obrazkowa instrukcja użycia na opakowaniu jednostkowym i zbiorczym. Rozmiar 6 cm x 8 cm. Opakowanie a'100</t>
    </r>
    <r>
      <rPr>
        <i/>
        <sz val="10"/>
        <color indexed="8"/>
        <rFont val="Tahoma"/>
        <family val="2"/>
        <charset val="238"/>
      </rPr>
      <t xml:space="preserve"> (oraz zgodnie z odpowiedziami z dnia 02.01.2025r.)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</si>
</sst>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-* #,##0.00\ &quot;zł&quot;_-;\-* #,##0.00\ &quot;zł&quot;_-;_-* &quot;-&quot;??\ &quot;zł&quot;_-;_-@_-"/>
    <numFmt numFmtId="164" formatCode="_-* #,##0.00&quot; zł&quot;_-;\-* #,##0.00&quot; zł&quot;_-;_-* \-??&quot; zł&quot;_-;_-@_-"/>
    <numFmt numFmtId="165" formatCode="#,##0.00&quot; zł&quot;"/>
    <numFmt numFmtId="166" formatCode="#,##0.00&quot; zł&quot;;[Red]\-#,##0.00&quot; zł&quot;"/>
    <numFmt numFmtId="167" formatCode="#,##0.00\ _z_ł"/>
    <numFmt numFmtId="168" formatCode="_-* #,##0.00\ [$zł-415]_-;\-* #,##0.00\ [$zł-415]_-;_-* &quot;-&quot;??\ [$zł-415]_-;_-@_-"/>
    <numFmt numFmtId="169" formatCode="#,##0.00\ [$zł-415];[Red]\-#,##0.00\ [$zł-415]"/>
    <numFmt numFmtId="170" formatCode="#,##0.00\ &quot;zł&quot;"/>
  </numFmts>
  <fonts count="27" x14ac:knownFonts="1">
    <font>
      <sz val="10"/>
      <name val="Arial CE"/>
      <family val="2"/>
      <charset val="238"/>
    </font>
    <font>
      <sz val="10"/>
      <name val="Arial CE"/>
      <family val="2"/>
      <charset val="238"/>
    </font>
    <font>
      <sz val="8"/>
      <name val="Arial CE"/>
      <family val="2"/>
      <charset val="238"/>
    </font>
    <font>
      <sz val="9"/>
      <color rgb="FFFF0000"/>
      <name val="Tahoma"/>
      <family val="2"/>
      <charset val="238"/>
    </font>
    <font>
      <b/>
      <sz val="9"/>
      <name val="Tahoma"/>
      <family val="2"/>
      <charset val="238"/>
    </font>
    <font>
      <sz val="9"/>
      <name val="Tahoma"/>
      <family val="2"/>
      <charset val="238"/>
    </font>
    <font>
      <sz val="9"/>
      <color indexed="8"/>
      <name val="Tahoma"/>
      <family val="2"/>
      <charset val="238"/>
    </font>
    <font>
      <b/>
      <sz val="9"/>
      <color indexed="8"/>
      <name val="Tahoma"/>
      <family val="2"/>
      <charset val="238"/>
    </font>
    <font>
      <b/>
      <sz val="9"/>
      <color indexed="11"/>
      <name val="Tahoma"/>
      <family val="2"/>
      <charset val="238"/>
    </font>
    <font>
      <sz val="8"/>
      <name val="Tahoma"/>
      <family val="2"/>
      <charset val="238"/>
    </font>
    <font>
      <sz val="8"/>
      <color indexed="8"/>
      <name val="Tahoma"/>
      <family val="2"/>
      <charset val="238"/>
    </font>
    <font>
      <sz val="10"/>
      <color indexed="8"/>
      <name val="Tahoma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b/>
      <sz val="8"/>
      <color indexed="8"/>
      <name val="Tahoma"/>
      <family val="2"/>
      <charset val="238"/>
    </font>
    <font>
      <sz val="11"/>
      <color indexed="8"/>
      <name val="Calibri"/>
      <family val="2"/>
      <charset val="238"/>
    </font>
    <font>
      <sz val="8"/>
      <color rgb="FF000000"/>
      <name val="Tahoma"/>
      <family val="2"/>
      <charset val="238"/>
    </font>
    <font>
      <sz val="9"/>
      <color rgb="FF000000"/>
      <name val="Arial"/>
      <family val="2"/>
      <charset val="238"/>
    </font>
    <font>
      <sz val="10"/>
      <name val="Tahoma"/>
      <family val="2"/>
      <charset val="238"/>
    </font>
    <font>
      <b/>
      <sz val="10"/>
      <name val="Tahoma"/>
      <family val="2"/>
      <charset val="238"/>
    </font>
    <font>
      <sz val="10"/>
      <color rgb="FFFF0000"/>
      <name val="Arial CE"/>
      <family val="2"/>
      <charset val="238"/>
    </font>
    <font>
      <b/>
      <sz val="8"/>
      <name val="Tahoma"/>
      <family val="2"/>
      <charset val="238"/>
    </font>
    <font>
      <b/>
      <sz val="10"/>
      <name val="Arial CE"/>
      <charset val="238"/>
    </font>
    <font>
      <b/>
      <sz val="9"/>
      <color theme="1"/>
      <name val="Tahoma"/>
      <family val="2"/>
      <charset val="238"/>
    </font>
    <font>
      <i/>
      <sz val="9"/>
      <name val="Tahoma"/>
      <family val="2"/>
      <charset val="238"/>
    </font>
    <font>
      <i/>
      <sz val="8"/>
      <color indexed="8"/>
      <name val="Tahoma"/>
      <family val="2"/>
      <charset val="238"/>
    </font>
    <font>
      <i/>
      <sz val="10"/>
      <color indexed="8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164" fontId="1" fillId="0" borderId="0" applyFill="0" applyBorder="0" applyAlignment="0" applyProtection="0"/>
    <xf numFmtId="9" fontId="1" fillId="0" borderId="0" applyFont="0" applyFill="0" applyBorder="0" applyAlignment="0" applyProtection="0"/>
    <xf numFmtId="0" fontId="12" fillId="0" borderId="0"/>
    <xf numFmtId="0" fontId="15" fillId="0" borderId="0"/>
  </cellStyleXfs>
  <cellXfs count="152">
    <xf numFmtId="0" fontId="0" fillId="0" borderId="0" xfId="0"/>
    <xf numFmtId="0" fontId="4" fillId="2" borderId="0" xfId="0" applyFont="1" applyFill="1" applyAlignment="1">
      <alignment vertical="center"/>
    </xf>
    <xf numFmtId="0" fontId="5" fillId="2" borderId="0" xfId="0" applyFont="1" applyFill="1" applyBorder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67" fontId="5" fillId="0" borderId="1" xfId="0" applyNumberFormat="1" applyFont="1" applyFill="1" applyBorder="1" applyAlignment="1">
      <alignment horizontal="center" vertical="center" wrapText="1"/>
    </xf>
    <xf numFmtId="9" fontId="5" fillId="0" borderId="1" xfId="0" applyNumberFormat="1" applyFont="1" applyFill="1" applyBorder="1" applyAlignment="1">
      <alignment horizontal="center" vertical="center"/>
    </xf>
    <xf numFmtId="0" fontId="5" fillId="2" borderId="0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/>
    </xf>
    <xf numFmtId="168" fontId="5" fillId="2" borderId="1" xfId="1" applyNumberFormat="1" applyFont="1" applyFill="1" applyBorder="1" applyAlignment="1" applyProtection="1">
      <alignment vertical="center"/>
    </xf>
    <xf numFmtId="166" fontId="5" fillId="2" borderId="0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67" fontId="5" fillId="2" borderId="1" xfId="1" applyNumberFormat="1" applyFont="1" applyFill="1" applyBorder="1" applyAlignment="1" applyProtection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/>
    </xf>
    <xf numFmtId="167" fontId="5" fillId="0" borderId="1" xfId="0" applyNumberFormat="1" applyFont="1" applyBorder="1" applyAlignment="1">
      <alignment horizontal="right" vertical="center"/>
    </xf>
    <xf numFmtId="168" fontId="5" fillId="0" borderId="1" xfId="0" applyNumberFormat="1" applyFont="1" applyBorder="1" applyAlignment="1">
      <alignment vertical="center"/>
    </xf>
    <xf numFmtId="9" fontId="5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0" fontId="5" fillId="0" borderId="0" xfId="0" applyFont="1" applyAlignment="1">
      <alignment horizontal="left" vertical="center"/>
    </xf>
    <xf numFmtId="4" fontId="5" fillId="0" borderId="1" xfId="0" applyNumberFormat="1" applyFont="1" applyFill="1" applyBorder="1" applyAlignment="1">
      <alignment horizontal="center" vertical="center"/>
    </xf>
    <xf numFmtId="167" fontId="5" fillId="0" borderId="1" xfId="0" applyNumberFormat="1" applyFont="1" applyBorder="1" applyAlignment="1">
      <alignment vertical="center"/>
    </xf>
    <xf numFmtId="0" fontId="5" fillId="0" borderId="0" xfId="0" applyFont="1" applyAlignment="1">
      <alignment vertical="center" wrapText="1"/>
    </xf>
    <xf numFmtId="0" fontId="5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justify" vertical="center" wrapText="1"/>
    </xf>
    <xf numFmtId="0" fontId="4" fillId="0" borderId="1" xfId="0" applyFont="1" applyFill="1" applyBorder="1" applyAlignment="1">
      <alignment horizontal="center" vertical="center" wrapText="1"/>
    </xf>
    <xf numFmtId="165" fontId="4" fillId="0" borderId="1" xfId="0" applyNumberFormat="1" applyFont="1" applyFill="1" applyBorder="1" applyAlignment="1">
      <alignment horizontal="center" vertical="center" wrapText="1"/>
    </xf>
    <xf numFmtId="165" fontId="4" fillId="0" borderId="1" xfId="0" applyNumberFormat="1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/>
    </xf>
    <xf numFmtId="168" fontId="5" fillId="0" borderId="1" xfId="0" applyNumberFormat="1" applyFont="1" applyBorder="1" applyAlignment="1">
      <alignment horizontal="center" vertical="center"/>
    </xf>
    <xf numFmtId="165" fontId="4" fillId="2" borderId="4" xfId="0" applyNumberFormat="1" applyFont="1" applyFill="1" applyBorder="1" applyAlignment="1">
      <alignment horizontal="center" vertical="center"/>
    </xf>
    <xf numFmtId="9" fontId="4" fillId="2" borderId="5" xfId="0" applyNumberFormat="1" applyFont="1" applyFill="1" applyBorder="1" applyAlignment="1">
      <alignment horizontal="center" vertical="center"/>
    </xf>
    <xf numFmtId="166" fontId="4" fillId="2" borderId="4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6" xfId="0" applyFont="1" applyFill="1" applyBorder="1" applyAlignment="1">
      <alignment horizontal="center" vertical="center"/>
    </xf>
    <xf numFmtId="166" fontId="4" fillId="2" borderId="0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justify" vertical="center" wrapText="1"/>
    </xf>
    <xf numFmtId="0" fontId="9" fillId="0" borderId="1" xfId="0" applyFont="1" applyFill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4" fontId="4" fillId="0" borderId="4" xfId="0" applyNumberFormat="1" applyFont="1" applyBorder="1" applyAlignment="1">
      <alignment horizontal="center" vertical="center"/>
    </xf>
    <xf numFmtId="4" fontId="4" fillId="0" borderId="5" xfId="0" applyNumberFormat="1" applyFont="1" applyBorder="1" applyAlignment="1">
      <alignment horizontal="center" vertical="center"/>
    </xf>
    <xf numFmtId="4" fontId="4" fillId="0" borderId="4" xfId="0" applyNumberFormat="1" applyFont="1" applyFill="1" applyBorder="1" applyAlignment="1">
      <alignment horizontal="center" vertical="center"/>
    </xf>
    <xf numFmtId="4" fontId="4" fillId="0" borderId="5" xfId="0" applyNumberFormat="1" applyFont="1" applyFill="1" applyBorder="1" applyAlignment="1">
      <alignment vertical="center"/>
    </xf>
    <xf numFmtId="0" fontId="10" fillId="0" borderId="7" xfId="0" applyFont="1" applyBorder="1" applyAlignment="1">
      <alignment vertical="center" wrapText="1"/>
    </xf>
    <xf numFmtId="0" fontId="11" fillId="0" borderId="7" xfId="0" applyFont="1" applyBorder="1" applyAlignment="1">
      <alignment vertical="center" wrapText="1"/>
    </xf>
    <xf numFmtId="0" fontId="11" fillId="0" borderId="7" xfId="0" applyFont="1" applyBorder="1" applyAlignment="1">
      <alignment horizontal="left" vertical="center" wrapText="1"/>
    </xf>
    <xf numFmtId="44" fontId="5" fillId="2" borderId="1" xfId="0" applyNumberFormat="1" applyFont="1" applyFill="1" applyBorder="1" applyAlignment="1">
      <alignment vertical="center" wrapText="1"/>
    </xf>
    <xf numFmtId="44" fontId="5" fillId="2" borderId="1" xfId="0" applyNumberFormat="1" applyFont="1" applyFill="1" applyBorder="1" applyAlignment="1">
      <alignment horizontal="right" vertical="center" wrapText="1"/>
    </xf>
    <xf numFmtId="44" fontId="5" fillId="2" borderId="1" xfId="1" applyNumberFormat="1" applyFont="1" applyFill="1" applyBorder="1" applyAlignment="1" applyProtection="1">
      <alignment horizontal="right" vertical="center" wrapText="1"/>
    </xf>
    <xf numFmtId="44" fontId="5" fillId="0" borderId="1" xfId="0" applyNumberFormat="1" applyFont="1" applyBorder="1" applyAlignment="1">
      <alignment horizontal="right" vertical="center"/>
    </xf>
    <xf numFmtId="44" fontId="5" fillId="0" borderId="1" xfId="0" applyNumberFormat="1" applyFont="1" applyFill="1" applyBorder="1" applyAlignment="1">
      <alignment horizontal="right" vertical="center"/>
    </xf>
    <xf numFmtId="0" fontId="5" fillId="0" borderId="0" xfId="0" applyFont="1" applyFill="1"/>
    <xf numFmtId="0" fontId="5" fillId="2" borderId="7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164" fontId="5" fillId="2" borderId="7" xfId="1" applyFont="1" applyFill="1" applyBorder="1" applyAlignment="1" applyProtection="1">
      <alignment horizontal="center" vertical="center" wrapText="1"/>
    </xf>
    <xf numFmtId="169" fontId="5" fillId="2" borderId="7" xfId="0" applyNumberFormat="1" applyFont="1" applyFill="1" applyBorder="1" applyAlignment="1">
      <alignment horizontal="right" vertical="center" wrapText="1"/>
    </xf>
    <xf numFmtId="9" fontId="13" fillId="2" borderId="7" xfId="2" applyFont="1" applyFill="1" applyBorder="1" applyAlignment="1" applyProtection="1">
      <alignment horizontal="center" vertical="center" wrapText="1"/>
    </xf>
    <xf numFmtId="0" fontId="5" fillId="2" borderId="7" xfId="0" applyFont="1" applyFill="1" applyBorder="1" applyAlignment="1">
      <alignment horizontal="center" vertical="center"/>
    </xf>
    <xf numFmtId="164" fontId="5" fillId="2" borderId="7" xfId="1" applyFont="1" applyFill="1" applyBorder="1" applyAlignment="1" applyProtection="1">
      <alignment horizontal="center" vertical="center"/>
    </xf>
    <xf numFmtId="169" fontId="7" fillId="2" borderId="9" xfId="3" applyNumberFormat="1" applyFont="1" applyFill="1" applyBorder="1" applyAlignment="1">
      <alignment vertical="center"/>
    </xf>
    <xf numFmtId="164" fontId="6" fillId="0" borderId="1" xfId="3" applyNumberFormat="1" applyFont="1" applyFill="1" applyBorder="1" applyAlignment="1">
      <alignment horizontal="right" vertical="center" wrapText="1"/>
    </xf>
    <xf numFmtId="169" fontId="7" fillId="0" borderId="10" xfId="3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9" fontId="5" fillId="2" borderId="1" xfId="0" applyNumberFormat="1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center" vertical="center"/>
    </xf>
    <xf numFmtId="9" fontId="4" fillId="2" borderId="1" xfId="0" applyNumberFormat="1" applyFont="1" applyFill="1" applyBorder="1" applyAlignment="1">
      <alignment horizontal="center" vertical="center"/>
    </xf>
    <xf numFmtId="0" fontId="6" fillId="0" borderId="8" xfId="3" applyFont="1" applyFill="1" applyBorder="1" applyAlignment="1">
      <alignment horizontal="center" vertical="center" wrapText="1"/>
    </xf>
    <xf numFmtId="169" fontId="5" fillId="2" borderId="8" xfId="0" applyNumberFormat="1" applyFont="1" applyFill="1" applyBorder="1" applyAlignment="1">
      <alignment vertical="center" wrapText="1"/>
    </xf>
    <xf numFmtId="0" fontId="16" fillId="0" borderId="1" xfId="0" applyFont="1" applyBorder="1" applyAlignment="1">
      <alignment vertical="center" wrapText="1"/>
    </xf>
    <xf numFmtId="0" fontId="16" fillId="0" borderId="0" xfId="0" applyFont="1" applyAlignment="1">
      <alignment vertical="center" wrapText="1"/>
    </xf>
    <xf numFmtId="4" fontId="4" fillId="0" borderId="0" xfId="0" applyNumberFormat="1" applyFont="1" applyFill="1" applyBorder="1" applyAlignment="1">
      <alignment horizontal="center" vertical="center"/>
    </xf>
    <xf numFmtId="1" fontId="5" fillId="4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3" borderId="0" xfId="0" applyFont="1" applyFill="1" applyAlignment="1">
      <alignment vertical="center"/>
    </xf>
    <xf numFmtId="0" fontId="4" fillId="0" borderId="6" xfId="0" applyFont="1" applyBorder="1" applyAlignment="1">
      <alignment horizontal="center" vertical="center"/>
    </xf>
    <xf numFmtId="3" fontId="5" fillId="3" borderId="1" xfId="0" applyNumberFormat="1" applyFont="1" applyFill="1" applyBorder="1" applyAlignment="1">
      <alignment horizontal="center" vertical="center"/>
    </xf>
    <xf numFmtId="0" fontId="0" fillId="3" borderId="0" xfId="0" applyFill="1"/>
    <xf numFmtId="0" fontId="5" fillId="4" borderId="7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6" fillId="0" borderId="1" xfId="3" applyFont="1" applyFill="1" applyBorder="1" applyAlignment="1">
      <alignment horizontal="center" vertical="center" wrapText="1"/>
    </xf>
    <xf numFmtId="0" fontId="6" fillId="4" borderId="1" xfId="3" applyFont="1" applyFill="1" applyBorder="1" applyAlignment="1">
      <alignment horizontal="center" vertical="center" wrapText="1"/>
    </xf>
    <xf numFmtId="0" fontId="6" fillId="2" borderId="1" xfId="3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/>
    </xf>
    <xf numFmtId="0" fontId="5" fillId="0" borderId="1" xfId="3" applyFont="1" applyFill="1" applyBorder="1" applyAlignment="1">
      <alignment horizontal="center"/>
    </xf>
    <xf numFmtId="0" fontId="5" fillId="0" borderId="0" xfId="3" applyFont="1" applyFill="1" applyAlignment="1">
      <alignment horizontal="center"/>
    </xf>
    <xf numFmtId="0" fontId="5" fillId="4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3" fontId="5" fillId="3" borderId="1" xfId="0" applyNumberFormat="1" applyFont="1" applyFill="1" applyBorder="1" applyAlignment="1">
      <alignment horizontal="center" vertical="center" wrapText="1"/>
    </xf>
    <xf numFmtId="0" fontId="17" fillId="3" borderId="14" xfId="0" applyFont="1" applyFill="1" applyBorder="1" applyAlignment="1">
      <alignment horizontal="center" vertical="center" wrapText="1"/>
    </xf>
    <xf numFmtId="0" fontId="18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168" fontId="3" fillId="0" borderId="1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170" fontId="5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vertical="center"/>
    </xf>
    <xf numFmtId="0" fontId="0" fillId="0" borderId="1" xfId="0" applyBorder="1" applyAlignment="1">
      <alignment horizontal="center" vertical="center"/>
    </xf>
    <xf numFmtId="2" fontId="5" fillId="0" borderId="1" xfId="0" applyNumberFormat="1" applyFont="1" applyFill="1" applyBorder="1" applyAlignment="1">
      <alignment vertical="center" wrapText="1"/>
    </xf>
    <xf numFmtId="2" fontId="5" fillId="0" borderId="1" xfId="0" applyNumberFormat="1" applyFont="1" applyFill="1" applyBorder="1" applyAlignment="1">
      <alignment vertical="center"/>
    </xf>
    <xf numFmtId="0" fontId="3" fillId="0" borderId="1" xfId="3" applyFont="1" applyFill="1" applyBorder="1" applyAlignment="1">
      <alignment horizontal="center"/>
    </xf>
    <xf numFmtId="0" fontId="20" fillId="0" borderId="0" xfId="0" applyFont="1"/>
    <xf numFmtId="0" fontId="9" fillId="0" borderId="7" xfId="0" applyFont="1" applyBorder="1" applyAlignment="1">
      <alignment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5" fillId="2" borderId="7" xfId="0" applyFont="1" applyFill="1" applyBorder="1" applyAlignment="1">
      <alignment horizontal="left" vertical="center" wrapText="1"/>
    </xf>
    <xf numFmtId="0" fontId="13" fillId="3" borderId="14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/>
    </xf>
    <xf numFmtId="0" fontId="4" fillId="0" borderId="0" xfId="0" applyFont="1" applyFill="1" applyAlignment="1">
      <alignment horizontal="right" vertical="center"/>
    </xf>
    <xf numFmtId="0" fontId="4" fillId="2" borderId="0" xfId="0" applyFont="1" applyFill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3" fillId="0" borderId="1" xfId="0" applyFont="1" applyBorder="1" applyAlignment="1">
      <alignment vertical="center"/>
    </xf>
    <xf numFmtId="0" fontId="0" fillId="0" borderId="1" xfId="0" applyBorder="1"/>
    <xf numFmtId="0" fontId="22" fillId="0" borderId="0" xfId="0" applyFont="1" applyAlignment="1">
      <alignment horizontal="right" vertical="center"/>
    </xf>
    <xf numFmtId="0" fontId="4" fillId="0" borderId="6" xfId="0" applyFont="1" applyBorder="1" applyAlignment="1">
      <alignment horizontal="right" vertical="center"/>
    </xf>
    <xf numFmtId="0" fontId="7" fillId="0" borderId="0" xfId="3" applyFont="1" applyFill="1" applyBorder="1" applyAlignment="1">
      <alignment horizontal="right" vertical="center"/>
    </xf>
    <xf numFmtId="0" fontId="20" fillId="0" borderId="1" xfId="0" applyFont="1" applyBorder="1"/>
    <xf numFmtId="168" fontId="4" fillId="0" borderId="1" xfId="0" applyNumberFormat="1" applyFont="1" applyBorder="1" applyAlignment="1">
      <alignment vertical="center"/>
    </xf>
    <xf numFmtId="170" fontId="4" fillId="0" borderId="4" xfId="0" applyNumberFormat="1" applyFont="1" applyBorder="1" applyAlignment="1">
      <alignment horizontal="center" vertical="center"/>
    </xf>
    <xf numFmtId="170" fontId="4" fillId="0" borderId="4" xfId="0" applyNumberFormat="1" applyFont="1" applyFill="1" applyBorder="1" applyAlignment="1">
      <alignment horizontal="center" vertical="center"/>
    </xf>
    <xf numFmtId="0" fontId="5" fillId="0" borderId="1" xfId="0" applyFont="1" applyFill="1" applyBorder="1"/>
    <xf numFmtId="164" fontId="1" fillId="0" borderId="1" xfId="1" applyBorder="1" applyAlignment="1">
      <alignment vertical="center"/>
    </xf>
    <xf numFmtId="0" fontId="5" fillId="0" borderId="0" xfId="0" applyFont="1"/>
    <xf numFmtId="0" fontId="23" fillId="0" borderId="0" xfId="0" applyFont="1" applyAlignment="1">
      <alignment vertical="center"/>
    </xf>
    <xf numFmtId="0" fontId="7" fillId="2" borderId="6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right" vertical="center" wrapText="1"/>
    </xf>
    <xf numFmtId="0" fontId="7" fillId="2" borderId="2" xfId="0" applyFont="1" applyFill="1" applyBorder="1" applyAlignment="1">
      <alignment horizontal="right" vertical="center" wrapText="1"/>
    </xf>
    <xf numFmtId="0" fontId="4" fillId="0" borderId="6" xfId="0" applyFont="1" applyFill="1" applyBorder="1" applyAlignment="1">
      <alignment horizontal="left" vertical="center"/>
    </xf>
    <xf numFmtId="4" fontId="4" fillId="0" borderId="11" xfId="0" applyNumberFormat="1" applyFont="1" applyFill="1" applyBorder="1" applyAlignment="1">
      <alignment horizontal="right" vertical="center"/>
    </xf>
    <xf numFmtId="4" fontId="4" fillId="0" borderId="12" xfId="0" applyNumberFormat="1" applyFont="1" applyFill="1" applyBorder="1" applyAlignment="1">
      <alignment horizontal="right" vertical="center"/>
    </xf>
    <xf numFmtId="4" fontId="4" fillId="0" borderId="13" xfId="0" applyNumberFormat="1" applyFont="1" applyFill="1" applyBorder="1" applyAlignment="1">
      <alignment horizontal="right" vertical="center"/>
    </xf>
    <xf numFmtId="0" fontId="8" fillId="0" borderId="6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right" vertical="center"/>
    </xf>
    <xf numFmtId="0" fontId="4" fillId="0" borderId="12" xfId="0" applyFont="1" applyBorder="1" applyAlignment="1">
      <alignment horizontal="right" vertical="center"/>
    </xf>
    <xf numFmtId="0" fontId="4" fillId="0" borderId="13" xfId="0" applyFont="1" applyBorder="1" applyAlignment="1">
      <alignment horizontal="right" vertical="center"/>
    </xf>
    <xf numFmtId="0" fontId="7" fillId="2" borderId="4" xfId="0" applyFont="1" applyFill="1" applyBorder="1" applyAlignment="1">
      <alignment horizontal="right" vertical="center" wrapText="1"/>
    </xf>
    <xf numFmtId="0" fontId="7" fillId="2" borderId="8" xfId="3" applyFont="1" applyFill="1" applyBorder="1" applyAlignment="1">
      <alignment horizontal="right" vertical="center"/>
    </xf>
    <xf numFmtId="0" fontId="7" fillId="2" borderId="0" xfId="3" applyFont="1" applyFill="1" applyBorder="1" applyAlignment="1">
      <alignment horizontal="left" vertical="center"/>
    </xf>
    <xf numFmtId="0" fontId="7" fillId="2" borderId="11" xfId="0" applyFont="1" applyFill="1" applyBorder="1" applyAlignment="1">
      <alignment horizontal="right" vertical="center" wrapText="1"/>
    </xf>
    <xf numFmtId="0" fontId="7" fillId="2" borderId="12" xfId="0" applyFont="1" applyFill="1" applyBorder="1" applyAlignment="1">
      <alignment horizontal="right" vertical="center" wrapText="1"/>
    </xf>
    <xf numFmtId="0" fontId="7" fillId="2" borderId="13" xfId="0" applyFont="1" applyFill="1" applyBorder="1" applyAlignment="1">
      <alignment horizontal="right" vertical="center" wrapText="1"/>
    </xf>
    <xf numFmtId="0" fontId="4" fillId="0" borderId="6" xfId="0" applyFont="1" applyBorder="1" applyAlignment="1">
      <alignment horizontal="left" vertical="center" wrapText="1"/>
    </xf>
  </cellXfs>
  <cellStyles count="5">
    <cellStyle name="Excel Built-in Normal" xfId="4"/>
    <cellStyle name="Normalny" xfId="0" builtinId="0"/>
    <cellStyle name="Normalny_11" xfId="3"/>
    <cellStyle name="Procentowy" xfId="2" builtinId="5"/>
    <cellStyle name="Walutowy" xfId="1" builtinId="4"/>
  </cellStyles>
  <dxfs count="0"/>
  <tableStyles count="0" defaultTableStyle="TableStyleMedium2" defaultPivotStyle="PivotStyleLight16"/>
  <colors>
    <mruColors>
      <color rgb="FF00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2209800</xdr:colOff>
      <xdr:row>3</xdr:row>
      <xdr:rowOff>47625</xdr:rowOff>
    </xdr:from>
    <xdr:to>
      <xdr:col>1</xdr:col>
      <xdr:colOff>2295525</xdr:colOff>
      <xdr:row>4</xdr:row>
      <xdr:rowOff>57150</xdr:rowOff>
    </xdr:to>
    <xdr:sp macro="" textlink="">
      <xdr:nvSpPr>
        <xdr:cNvPr id="4" name="Text Box 2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2571750" y="990600"/>
          <a:ext cx="85725" cy="533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2209800</xdr:colOff>
      <xdr:row>6</xdr:row>
      <xdr:rowOff>0</xdr:rowOff>
    </xdr:from>
    <xdr:to>
      <xdr:col>1</xdr:col>
      <xdr:colOff>2295525</xdr:colOff>
      <xdr:row>6</xdr:row>
      <xdr:rowOff>57150</xdr:rowOff>
    </xdr:to>
    <xdr:sp macro="" textlink="">
      <xdr:nvSpPr>
        <xdr:cNvPr id="8" name="Text Box 2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2571750" y="990600"/>
          <a:ext cx="85725" cy="533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2209800</xdr:colOff>
      <xdr:row>7</xdr:row>
      <xdr:rowOff>0</xdr:rowOff>
    </xdr:from>
    <xdr:to>
      <xdr:col>1</xdr:col>
      <xdr:colOff>2295525</xdr:colOff>
      <xdr:row>7</xdr:row>
      <xdr:rowOff>57150</xdr:rowOff>
    </xdr:to>
    <xdr:sp macro="" textlink="">
      <xdr:nvSpPr>
        <xdr:cNvPr id="12" name="Text Box 2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2571750" y="990600"/>
          <a:ext cx="85725" cy="533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2209800</xdr:colOff>
      <xdr:row>17</xdr:row>
      <xdr:rowOff>47625</xdr:rowOff>
    </xdr:from>
    <xdr:to>
      <xdr:col>1</xdr:col>
      <xdr:colOff>2295525</xdr:colOff>
      <xdr:row>18</xdr:row>
      <xdr:rowOff>57150</xdr:rowOff>
    </xdr:to>
    <xdr:sp macro="" textlink="">
      <xdr:nvSpPr>
        <xdr:cNvPr id="18" name="Text Box 2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2571750" y="990600"/>
          <a:ext cx="85725" cy="533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2209800</xdr:colOff>
      <xdr:row>3</xdr:row>
      <xdr:rowOff>47625</xdr:rowOff>
    </xdr:from>
    <xdr:to>
      <xdr:col>1</xdr:col>
      <xdr:colOff>2295525</xdr:colOff>
      <xdr:row>4</xdr:row>
      <xdr:rowOff>57150</xdr:rowOff>
    </xdr:to>
    <xdr:sp macro="" textlink="">
      <xdr:nvSpPr>
        <xdr:cNvPr id="19" name="Text Box 2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2571750" y="990600"/>
          <a:ext cx="85725" cy="990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2209800</xdr:colOff>
      <xdr:row>6</xdr:row>
      <xdr:rowOff>0</xdr:rowOff>
    </xdr:from>
    <xdr:to>
      <xdr:col>1</xdr:col>
      <xdr:colOff>2295525</xdr:colOff>
      <xdr:row>6</xdr:row>
      <xdr:rowOff>57150</xdr:rowOff>
    </xdr:to>
    <xdr:sp macro="" textlink="">
      <xdr:nvSpPr>
        <xdr:cNvPr id="22" name="Text Box 2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2571750" y="4838700"/>
          <a:ext cx="85725" cy="7905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2209800</xdr:colOff>
      <xdr:row>6</xdr:row>
      <xdr:rowOff>0</xdr:rowOff>
    </xdr:from>
    <xdr:to>
      <xdr:col>1</xdr:col>
      <xdr:colOff>2295525</xdr:colOff>
      <xdr:row>6</xdr:row>
      <xdr:rowOff>57150</xdr:rowOff>
    </xdr:to>
    <xdr:sp macro="" textlink="">
      <xdr:nvSpPr>
        <xdr:cNvPr id="24" name="Text Box 2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2571750" y="4838700"/>
          <a:ext cx="85725" cy="7905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2209800</xdr:colOff>
      <xdr:row>7</xdr:row>
      <xdr:rowOff>0</xdr:rowOff>
    </xdr:from>
    <xdr:to>
      <xdr:col>1</xdr:col>
      <xdr:colOff>2295525</xdr:colOff>
      <xdr:row>7</xdr:row>
      <xdr:rowOff>57150</xdr:rowOff>
    </xdr:to>
    <xdr:sp macro="" textlink="">
      <xdr:nvSpPr>
        <xdr:cNvPr id="30" name="Text Box 2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2571750" y="8286750"/>
          <a:ext cx="85725" cy="12001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2209800</xdr:colOff>
      <xdr:row>7</xdr:row>
      <xdr:rowOff>0</xdr:rowOff>
    </xdr:from>
    <xdr:to>
      <xdr:col>1</xdr:col>
      <xdr:colOff>2295525</xdr:colOff>
      <xdr:row>7</xdr:row>
      <xdr:rowOff>57150</xdr:rowOff>
    </xdr:to>
    <xdr:sp macro="" textlink="">
      <xdr:nvSpPr>
        <xdr:cNvPr id="31" name="Text Box 2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SpPr txBox="1">
          <a:spLocks noChangeArrowheads="1"/>
        </xdr:cNvSpPr>
      </xdr:nvSpPr>
      <xdr:spPr bwMode="auto">
        <a:xfrm>
          <a:off x="2571750" y="8286750"/>
          <a:ext cx="85725" cy="12001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2586038</xdr:colOff>
      <xdr:row>1</xdr:row>
      <xdr:rowOff>35719</xdr:rowOff>
    </xdr:from>
    <xdr:to>
      <xdr:col>1</xdr:col>
      <xdr:colOff>2586038</xdr:colOff>
      <xdr:row>1</xdr:row>
      <xdr:rowOff>35719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2812257" y="452438"/>
          <a:ext cx="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2209800</xdr:colOff>
      <xdr:row>0</xdr:row>
      <xdr:rowOff>190500</xdr:rowOff>
    </xdr:from>
    <xdr:to>
      <xdr:col>0</xdr:col>
      <xdr:colOff>2295525</xdr:colOff>
      <xdr:row>0</xdr:row>
      <xdr:rowOff>190500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2524125" y="16668750"/>
          <a:ext cx="85725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2209800</xdr:colOff>
      <xdr:row>0</xdr:row>
      <xdr:rowOff>190500</xdr:rowOff>
    </xdr:from>
    <xdr:to>
      <xdr:col>0</xdr:col>
      <xdr:colOff>2295525</xdr:colOff>
      <xdr:row>0</xdr:row>
      <xdr:rowOff>190500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SpPr txBox="1">
          <a:spLocks noChangeArrowheads="1"/>
        </xdr:cNvSpPr>
      </xdr:nvSpPr>
      <xdr:spPr bwMode="auto">
        <a:xfrm>
          <a:off x="2524125" y="16668750"/>
          <a:ext cx="85725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2209800</xdr:colOff>
      <xdr:row>0</xdr:row>
      <xdr:rowOff>190500</xdr:rowOff>
    </xdr:from>
    <xdr:to>
      <xdr:col>0</xdr:col>
      <xdr:colOff>2314575</xdr:colOff>
      <xdr:row>0</xdr:row>
      <xdr:rowOff>180975</xdr:rowOff>
    </xdr:to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SpPr txBox="1">
          <a:spLocks noChangeArrowheads="1"/>
        </xdr:cNvSpPr>
      </xdr:nvSpPr>
      <xdr:spPr bwMode="auto">
        <a:xfrm>
          <a:off x="2524125" y="16668750"/>
          <a:ext cx="104775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2209800</xdr:colOff>
      <xdr:row>0</xdr:row>
      <xdr:rowOff>190500</xdr:rowOff>
    </xdr:from>
    <xdr:to>
      <xdr:col>0</xdr:col>
      <xdr:colOff>2314575</xdr:colOff>
      <xdr:row>0</xdr:row>
      <xdr:rowOff>180975</xdr:rowOff>
    </xdr:to>
    <xdr:sp macro="" textlink="">
      <xdr:nvSpPr>
        <xdr:cNvPr id="6" name="Text Box 2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SpPr txBox="1">
          <a:spLocks noChangeArrowheads="1"/>
        </xdr:cNvSpPr>
      </xdr:nvSpPr>
      <xdr:spPr bwMode="auto">
        <a:xfrm>
          <a:off x="2524125" y="16668750"/>
          <a:ext cx="104775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2209800</xdr:colOff>
      <xdr:row>0</xdr:row>
      <xdr:rowOff>190500</xdr:rowOff>
    </xdr:from>
    <xdr:to>
      <xdr:col>0</xdr:col>
      <xdr:colOff>2314575</xdr:colOff>
      <xdr:row>0</xdr:row>
      <xdr:rowOff>180975</xdr:rowOff>
    </xdr:to>
    <xdr:sp macro="" textlink="">
      <xdr:nvSpPr>
        <xdr:cNvPr id="7" name="Text Box 3">
          <a:extLst>
            <a:ext uri="{FF2B5EF4-FFF2-40B4-BE49-F238E27FC236}">
              <a16:creationId xmlns:a16="http://schemas.microsoft.com/office/drawing/2014/main" xmlns="" id="{00000000-0008-0000-0100-000007000000}"/>
            </a:ext>
          </a:extLst>
        </xdr:cNvPr>
        <xdr:cNvSpPr txBox="1">
          <a:spLocks noChangeArrowheads="1"/>
        </xdr:cNvSpPr>
      </xdr:nvSpPr>
      <xdr:spPr bwMode="auto">
        <a:xfrm>
          <a:off x="2524125" y="16668750"/>
          <a:ext cx="104775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2209800</xdr:colOff>
      <xdr:row>0</xdr:row>
      <xdr:rowOff>190500</xdr:rowOff>
    </xdr:from>
    <xdr:to>
      <xdr:col>0</xdr:col>
      <xdr:colOff>2314575</xdr:colOff>
      <xdr:row>0</xdr:row>
      <xdr:rowOff>180975</xdr:rowOff>
    </xdr:to>
    <xdr:sp macro="" textlink="">
      <xdr:nvSpPr>
        <xdr:cNvPr id="8" name="Text Box 2">
          <a:extLst>
            <a:ext uri="{FF2B5EF4-FFF2-40B4-BE49-F238E27FC236}">
              <a16:creationId xmlns:a16="http://schemas.microsoft.com/office/drawing/2014/main" xmlns="" id="{00000000-0008-0000-0100-000008000000}"/>
            </a:ext>
          </a:extLst>
        </xdr:cNvPr>
        <xdr:cNvSpPr txBox="1">
          <a:spLocks noChangeArrowheads="1"/>
        </xdr:cNvSpPr>
      </xdr:nvSpPr>
      <xdr:spPr bwMode="auto">
        <a:xfrm>
          <a:off x="2524125" y="16668750"/>
          <a:ext cx="104775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2209800</xdr:colOff>
      <xdr:row>2</xdr:row>
      <xdr:rowOff>47625</xdr:rowOff>
    </xdr:from>
    <xdr:to>
      <xdr:col>1</xdr:col>
      <xdr:colOff>2314575</xdr:colOff>
      <xdr:row>2</xdr:row>
      <xdr:rowOff>247650</xdr:rowOff>
    </xdr:to>
    <xdr:sp macro="" textlink="">
      <xdr:nvSpPr>
        <xdr:cNvPr id="9" name="Text Box 2">
          <a:extLst>
            <a:ext uri="{FF2B5EF4-FFF2-40B4-BE49-F238E27FC236}">
              <a16:creationId xmlns:a16="http://schemas.microsoft.com/office/drawing/2014/main" xmlns="" id="{00000000-0008-0000-0100-000009000000}"/>
            </a:ext>
          </a:extLst>
        </xdr:cNvPr>
        <xdr:cNvSpPr txBox="1">
          <a:spLocks noChangeArrowheads="1"/>
        </xdr:cNvSpPr>
      </xdr:nvSpPr>
      <xdr:spPr bwMode="auto">
        <a:xfrm>
          <a:off x="2524125" y="17506950"/>
          <a:ext cx="104775" cy="2000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2209800</xdr:colOff>
      <xdr:row>0</xdr:row>
      <xdr:rowOff>190500</xdr:rowOff>
    </xdr:from>
    <xdr:to>
      <xdr:col>0</xdr:col>
      <xdr:colOff>2314575</xdr:colOff>
      <xdr:row>0</xdr:row>
      <xdr:rowOff>180975</xdr:rowOff>
    </xdr:to>
    <xdr:sp macro="" textlink="">
      <xdr:nvSpPr>
        <xdr:cNvPr id="10" name="Text Box 3">
          <a:extLst>
            <a:ext uri="{FF2B5EF4-FFF2-40B4-BE49-F238E27FC236}">
              <a16:creationId xmlns:a16="http://schemas.microsoft.com/office/drawing/2014/main" xmlns="" id="{00000000-0008-0000-0100-00000A000000}"/>
            </a:ext>
          </a:extLst>
        </xdr:cNvPr>
        <xdr:cNvSpPr txBox="1">
          <a:spLocks noChangeArrowheads="1"/>
        </xdr:cNvSpPr>
      </xdr:nvSpPr>
      <xdr:spPr bwMode="auto">
        <a:xfrm>
          <a:off x="2524125" y="16668750"/>
          <a:ext cx="104775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2209800</xdr:colOff>
      <xdr:row>5</xdr:row>
      <xdr:rowOff>47625</xdr:rowOff>
    </xdr:from>
    <xdr:to>
      <xdr:col>1</xdr:col>
      <xdr:colOff>2314575</xdr:colOff>
      <xdr:row>5</xdr:row>
      <xdr:rowOff>247650</xdr:rowOff>
    </xdr:to>
    <xdr:sp macro="" textlink="">
      <xdr:nvSpPr>
        <xdr:cNvPr id="11" name="Text Box 2">
          <a:extLst>
            <a:ext uri="{FF2B5EF4-FFF2-40B4-BE49-F238E27FC236}">
              <a16:creationId xmlns:a16="http://schemas.microsoft.com/office/drawing/2014/main" xmlns="" id="{00000000-0008-0000-0100-00000B000000}"/>
            </a:ext>
          </a:extLst>
        </xdr:cNvPr>
        <xdr:cNvSpPr txBox="1">
          <a:spLocks noChangeArrowheads="1"/>
        </xdr:cNvSpPr>
      </xdr:nvSpPr>
      <xdr:spPr bwMode="auto">
        <a:xfrm>
          <a:off x="2524125" y="20069175"/>
          <a:ext cx="104775" cy="2000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1"/>
  <sheetViews>
    <sheetView view="pageBreakPreview" zoomScaleNormal="100" zoomScaleSheetLayoutView="100" workbookViewId="0">
      <selection activeCell="C15" sqref="C15"/>
    </sheetView>
  </sheetViews>
  <sheetFormatPr defaultRowHeight="11.25" x14ac:dyDescent="0.2"/>
  <cols>
    <col min="1" max="1" width="5.42578125" style="9" customWidth="1"/>
    <col min="2" max="2" width="67.85546875" style="27" customWidth="1"/>
    <col min="3" max="3" width="21.140625" style="5" customWidth="1"/>
    <col min="4" max="4" width="9" style="9" customWidth="1"/>
    <col min="5" max="5" width="10.7109375" style="9" customWidth="1"/>
    <col min="6" max="6" width="12.7109375" style="9" customWidth="1"/>
    <col min="7" max="7" width="16.28515625" style="5" customWidth="1"/>
    <col min="8" max="8" width="9.42578125" style="5" customWidth="1"/>
    <col min="9" max="10" width="16.42578125" style="5" customWidth="1"/>
    <col min="11" max="11" width="14.85546875" style="5" customWidth="1"/>
    <col min="12" max="12" width="17.5703125" style="5" customWidth="1"/>
    <col min="13" max="16384" width="9.140625" style="5"/>
  </cols>
  <sheetData>
    <row r="1" spans="1:13" s="1" customFormat="1" ht="39" customHeight="1" x14ac:dyDescent="0.2">
      <c r="A1" s="134" t="s">
        <v>35</v>
      </c>
      <c r="B1" s="134"/>
      <c r="C1" s="134"/>
      <c r="D1" s="134"/>
      <c r="E1" s="134"/>
      <c r="F1" s="134"/>
      <c r="G1" s="134"/>
      <c r="H1" s="134"/>
      <c r="I1" s="134"/>
      <c r="J1" s="134"/>
      <c r="K1" s="44"/>
      <c r="L1" s="119" t="s">
        <v>117</v>
      </c>
    </row>
    <row r="2" spans="1:13" s="3" customFormat="1" ht="35.25" customHeight="1" x14ac:dyDescent="0.2">
      <c r="A2" s="7" t="s">
        <v>0</v>
      </c>
      <c r="B2" s="7" t="s">
        <v>1</v>
      </c>
      <c r="C2" s="7" t="s">
        <v>2</v>
      </c>
      <c r="D2" s="7" t="s">
        <v>3</v>
      </c>
      <c r="E2" s="81" t="s">
        <v>31</v>
      </c>
      <c r="F2" s="20" t="s">
        <v>27</v>
      </c>
      <c r="G2" s="7" t="s">
        <v>10</v>
      </c>
      <c r="H2" s="7" t="s">
        <v>7</v>
      </c>
      <c r="I2" s="7" t="s">
        <v>11</v>
      </c>
      <c r="J2" s="7" t="s">
        <v>111</v>
      </c>
      <c r="K2" s="7" t="s">
        <v>109</v>
      </c>
      <c r="L2" s="7" t="s">
        <v>110</v>
      </c>
    </row>
    <row r="3" spans="1:13" ht="78.75" customHeight="1" x14ac:dyDescent="0.2">
      <c r="A3" s="8">
        <v>1</v>
      </c>
      <c r="B3" s="21" t="s">
        <v>38</v>
      </c>
      <c r="C3" s="71"/>
      <c r="D3" s="8" t="s">
        <v>4</v>
      </c>
      <c r="E3" s="10">
        <v>60</v>
      </c>
      <c r="F3" s="37"/>
      <c r="G3" s="24">
        <f>E3*F3</f>
        <v>0</v>
      </c>
      <c r="H3" s="25">
        <v>0.08</v>
      </c>
      <c r="I3" s="24">
        <f>G3*1.08</f>
        <v>0</v>
      </c>
      <c r="J3" s="24"/>
      <c r="K3" s="22"/>
      <c r="L3" s="22"/>
    </row>
    <row r="4" spans="1:13" ht="75.75" customHeight="1" x14ac:dyDescent="0.2">
      <c r="A4" s="8">
        <v>2</v>
      </c>
      <c r="B4" s="21" t="s">
        <v>39</v>
      </c>
      <c r="C4" s="71"/>
      <c r="D4" s="8" t="s">
        <v>4</v>
      </c>
      <c r="E4" s="10">
        <v>50</v>
      </c>
      <c r="F4" s="37"/>
      <c r="G4" s="24">
        <f t="shared" ref="G4:G18" si="0">E4*F4</f>
        <v>0</v>
      </c>
      <c r="H4" s="25">
        <v>0.08</v>
      </c>
      <c r="I4" s="24">
        <f t="shared" ref="I4:I18" si="1">G4*1.08</f>
        <v>0</v>
      </c>
      <c r="J4" s="24"/>
      <c r="K4" s="22"/>
      <c r="L4" s="22"/>
    </row>
    <row r="5" spans="1:13" ht="57.75" customHeight="1" x14ac:dyDescent="0.2">
      <c r="A5" s="8">
        <v>3</v>
      </c>
      <c r="B5" s="21" t="s">
        <v>37</v>
      </c>
      <c r="C5" s="71"/>
      <c r="D5" s="8" t="s">
        <v>4</v>
      </c>
      <c r="E5" s="10">
        <v>15</v>
      </c>
      <c r="F5" s="37"/>
      <c r="G5" s="24">
        <f t="shared" si="0"/>
        <v>0</v>
      </c>
      <c r="H5" s="25">
        <v>0.08</v>
      </c>
      <c r="I5" s="24">
        <f t="shared" si="1"/>
        <v>0</v>
      </c>
      <c r="J5" s="24"/>
      <c r="K5" s="22"/>
      <c r="L5" s="22"/>
    </row>
    <row r="6" spans="1:13" ht="73.5" customHeight="1" x14ac:dyDescent="0.2">
      <c r="A6" s="8">
        <v>4</v>
      </c>
      <c r="B6" s="21" t="s">
        <v>40</v>
      </c>
      <c r="C6" s="71"/>
      <c r="D6" s="8" t="s">
        <v>4</v>
      </c>
      <c r="E6" s="10">
        <v>50</v>
      </c>
      <c r="F6" s="37"/>
      <c r="G6" s="24">
        <f t="shared" si="0"/>
        <v>0</v>
      </c>
      <c r="H6" s="25">
        <v>0.08</v>
      </c>
      <c r="I6" s="24">
        <f t="shared" si="1"/>
        <v>0</v>
      </c>
      <c r="J6" s="24"/>
      <c r="K6" s="22"/>
      <c r="L6" s="22"/>
    </row>
    <row r="7" spans="1:13" ht="64.5" customHeight="1" x14ac:dyDescent="0.2">
      <c r="A7" s="8">
        <v>5</v>
      </c>
      <c r="B7" s="21" t="s">
        <v>41</v>
      </c>
      <c r="C7" s="71"/>
      <c r="D7" s="8" t="s">
        <v>4</v>
      </c>
      <c r="E7" s="10">
        <v>30</v>
      </c>
      <c r="F7" s="37"/>
      <c r="G7" s="24">
        <f t="shared" si="0"/>
        <v>0</v>
      </c>
      <c r="H7" s="25">
        <v>0.08</v>
      </c>
      <c r="I7" s="24">
        <f t="shared" si="1"/>
        <v>0</v>
      </c>
      <c r="J7" s="24"/>
      <c r="K7" s="22"/>
      <c r="L7" s="22"/>
    </row>
    <row r="8" spans="1:13" ht="60" customHeight="1" x14ac:dyDescent="0.2">
      <c r="A8" s="8">
        <v>6</v>
      </c>
      <c r="B8" s="21" t="s">
        <v>24</v>
      </c>
      <c r="C8" s="71"/>
      <c r="D8" s="8" t="s">
        <v>4</v>
      </c>
      <c r="E8" s="10">
        <v>15</v>
      </c>
      <c r="F8" s="37"/>
      <c r="G8" s="24">
        <f t="shared" si="0"/>
        <v>0</v>
      </c>
      <c r="H8" s="25">
        <v>0.08</v>
      </c>
      <c r="I8" s="24">
        <f t="shared" si="1"/>
        <v>0</v>
      </c>
      <c r="J8" s="24"/>
      <c r="K8" s="22"/>
      <c r="L8" s="22"/>
    </row>
    <row r="9" spans="1:13" ht="57" customHeight="1" x14ac:dyDescent="0.2">
      <c r="A9" s="8">
        <v>7</v>
      </c>
      <c r="B9" s="21" t="s">
        <v>28</v>
      </c>
      <c r="C9" s="71"/>
      <c r="D9" s="8" t="s">
        <v>4</v>
      </c>
      <c r="E9" s="10">
        <v>4</v>
      </c>
      <c r="F9" s="37"/>
      <c r="G9" s="24">
        <f t="shared" si="0"/>
        <v>0</v>
      </c>
      <c r="H9" s="25">
        <v>0.08</v>
      </c>
      <c r="I9" s="24">
        <f t="shared" si="1"/>
        <v>0</v>
      </c>
      <c r="J9" s="24"/>
      <c r="K9" s="22"/>
      <c r="L9" s="22"/>
    </row>
    <row r="10" spans="1:13" ht="36" customHeight="1" x14ac:dyDescent="0.2">
      <c r="A10" s="8">
        <v>8</v>
      </c>
      <c r="B10" s="21" t="s">
        <v>42</v>
      </c>
      <c r="C10" s="71"/>
      <c r="D10" s="8" t="s">
        <v>4</v>
      </c>
      <c r="E10" s="10">
        <v>250</v>
      </c>
      <c r="F10" s="37"/>
      <c r="G10" s="24">
        <f t="shared" si="0"/>
        <v>0</v>
      </c>
      <c r="H10" s="25">
        <v>0.08</v>
      </c>
      <c r="I10" s="24">
        <f t="shared" si="1"/>
        <v>0</v>
      </c>
      <c r="J10" s="24"/>
      <c r="K10" s="22"/>
      <c r="L10" s="22"/>
    </row>
    <row r="11" spans="1:13" s="4" customFormat="1" ht="63" customHeight="1" x14ac:dyDescent="0.2">
      <c r="A11" s="8">
        <v>9</v>
      </c>
      <c r="B11" s="21" t="s">
        <v>43</v>
      </c>
      <c r="C11" s="71"/>
      <c r="D11" s="8" t="s">
        <v>4</v>
      </c>
      <c r="E11" s="10">
        <v>40</v>
      </c>
      <c r="F11" s="17"/>
      <c r="G11" s="24">
        <f t="shared" si="0"/>
        <v>0</v>
      </c>
      <c r="H11" s="25">
        <v>0.08</v>
      </c>
      <c r="I11" s="24">
        <f t="shared" si="1"/>
        <v>0</v>
      </c>
      <c r="J11" s="24"/>
      <c r="K11" s="16"/>
      <c r="L11" s="116"/>
      <c r="M11" s="15"/>
    </row>
    <row r="12" spans="1:13" s="4" customFormat="1" ht="64.5" customHeight="1" x14ac:dyDescent="0.2">
      <c r="A12" s="8">
        <v>10</v>
      </c>
      <c r="B12" s="21" t="s">
        <v>115</v>
      </c>
      <c r="C12" s="71"/>
      <c r="D12" s="8" t="s">
        <v>4</v>
      </c>
      <c r="E12" s="10">
        <v>20</v>
      </c>
      <c r="F12" s="17"/>
      <c r="G12" s="24">
        <f t="shared" si="0"/>
        <v>0</v>
      </c>
      <c r="H12" s="25">
        <v>0.08</v>
      </c>
      <c r="I12" s="24">
        <f t="shared" si="1"/>
        <v>0</v>
      </c>
      <c r="J12" s="24"/>
      <c r="K12" s="16"/>
      <c r="L12" s="116"/>
      <c r="M12" s="15"/>
    </row>
    <row r="13" spans="1:13" s="4" customFormat="1" ht="67.5" customHeight="1" x14ac:dyDescent="0.2">
      <c r="A13" s="8">
        <v>11</v>
      </c>
      <c r="B13" s="21" t="s">
        <v>44</v>
      </c>
      <c r="C13" s="71"/>
      <c r="D13" s="8" t="s">
        <v>4</v>
      </c>
      <c r="E13" s="10">
        <v>70</v>
      </c>
      <c r="F13" s="17"/>
      <c r="G13" s="24">
        <f t="shared" si="0"/>
        <v>0</v>
      </c>
      <c r="H13" s="25">
        <v>0.08</v>
      </c>
      <c r="I13" s="24">
        <f t="shared" si="1"/>
        <v>0</v>
      </c>
      <c r="J13" s="24"/>
      <c r="K13" s="16"/>
      <c r="L13" s="116"/>
      <c r="M13" s="15"/>
    </row>
    <row r="14" spans="1:13" s="4" customFormat="1" ht="69.75" customHeight="1" x14ac:dyDescent="0.2">
      <c r="A14" s="8">
        <v>12</v>
      </c>
      <c r="B14" s="21" t="s">
        <v>45</v>
      </c>
      <c r="C14" s="71"/>
      <c r="D14" s="8" t="s">
        <v>4</v>
      </c>
      <c r="E14" s="10">
        <v>30</v>
      </c>
      <c r="F14" s="17"/>
      <c r="G14" s="24">
        <f t="shared" si="0"/>
        <v>0</v>
      </c>
      <c r="H14" s="25">
        <v>0.08</v>
      </c>
      <c r="I14" s="24">
        <f t="shared" si="1"/>
        <v>0</v>
      </c>
      <c r="J14" s="24"/>
      <c r="K14" s="16"/>
      <c r="L14" s="116"/>
      <c r="M14" s="15"/>
    </row>
    <row r="15" spans="1:13" s="4" customFormat="1" ht="101.25" customHeight="1" x14ac:dyDescent="0.2">
      <c r="A15" s="8">
        <v>13</v>
      </c>
      <c r="B15" s="101" t="s">
        <v>46</v>
      </c>
      <c r="C15" s="71"/>
      <c r="D15" s="8" t="s">
        <v>4</v>
      </c>
      <c r="E15" s="10">
        <v>10</v>
      </c>
      <c r="F15" s="17"/>
      <c r="G15" s="24">
        <f t="shared" si="0"/>
        <v>0</v>
      </c>
      <c r="H15" s="25">
        <v>0.08</v>
      </c>
      <c r="I15" s="24">
        <f t="shared" si="1"/>
        <v>0</v>
      </c>
      <c r="J15" s="24"/>
      <c r="K15" s="16"/>
      <c r="L15" s="116"/>
      <c r="M15" s="15"/>
    </row>
    <row r="16" spans="1:13" s="4" customFormat="1" ht="101.25" customHeight="1" x14ac:dyDescent="0.2">
      <c r="A16" s="8">
        <v>14</v>
      </c>
      <c r="B16" s="101" t="s">
        <v>114</v>
      </c>
      <c r="C16" s="71"/>
      <c r="D16" s="8" t="s">
        <v>4</v>
      </c>
      <c r="E16" s="10">
        <v>3</v>
      </c>
      <c r="F16" s="17"/>
      <c r="G16" s="24">
        <f t="shared" si="0"/>
        <v>0</v>
      </c>
      <c r="H16" s="25">
        <v>0.08</v>
      </c>
      <c r="I16" s="24">
        <f t="shared" si="1"/>
        <v>0</v>
      </c>
      <c r="J16" s="24"/>
      <c r="K16" s="16"/>
      <c r="L16" s="116"/>
      <c r="M16" s="15"/>
    </row>
    <row r="17" spans="1:13" s="4" customFormat="1" ht="124.5" customHeight="1" x14ac:dyDescent="0.2">
      <c r="A17" s="8">
        <v>15</v>
      </c>
      <c r="B17" s="101" t="s">
        <v>47</v>
      </c>
      <c r="C17" s="71"/>
      <c r="D17" s="8" t="s">
        <v>4</v>
      </c>
      <c r="E17" s="10">
        <v>20</v>
      </c>
      <c r="F17" s="17"/>
      <c r="G17" s="24">
        <f t="shared" si="0"/>
        <v>0</v>
      </c>
      <c r="H17" s="25">
        <v>0.08</v>
      </c>
      <c r="I17" s="24">
        <f t="shared" si="1"/>
        <v>0</v>
      </c>
      <c r="J17" s="24"/>
      <c r="K17" s="16"/>
      <c r="L17" s="116"/>
      <c r="M17" s="15"/>
    </row>
    <row r="18" spans="1:13" s="4" customFormat="1" ht="124.5" customHeight="1" x14ac:dyDescent="0.2">
      <c r="A18" s="8">
        <v>16</v>
      </c>
      <c r="B18" s="101" t="s">
        <v>48</v>
      </c>
      <c r="C18" s="71"/>
      <c r="D18" s="8" t="s">
        <v>4</v>
      </c>
      <c r="E18" s="10">
        <v>16</v>
      </c>
      <c r="F18" s="17"/>
      <c r="G18" s="24">
        <f t="shared" si="0"/>
        <v>0</v>
      </c>
      <c r="H18" s="25">
        <v>0.08</v>
      </c>
      <c r="I18" s="24">
        <f t="shared" si="1"/>
        <v>0</v>
      </c>
      <c r="J18" s="24"/>
      <c r="K18" s="16"/>
      <c r="L18" s="116"/>
      <c r="M18" s="15"/>
    </row>
    <row r="19" spans="1:13" s="4" customFormat="1" ht="27" customHeight="1" x14ac:dyDescent="0.2">
      <c r="A19" s="135"/>
      <c r="B19" s="136"/>
      <c r="C19" s="136"/>
      <c r="D19" s="136"/>
      <c r="E19" s="136"/>
      <c r="F19" s="136"/>
      <c r="G19" s="38">
        <f>SUM(G3:G18)</f>
        <v>0</v>
      </c>
      <c r="H19" s="39"/>
      <c r="I19" s="40">
        <f>SUM(I3:I18)</f>
        <v>0</v>
      </c>
      <c r="J19" s="44"/>
      <c r="K19" s="2"/>
    </row>
    <row r="20" spans="1:13" ht="33" customHeight="1" x14ac:dyDescent="0.2">
      <c r="I20" s="5" t="s">
        <v>130</v>
      </c>
    </row>
    <row r="21" spans="1:13" ht="33" customHeight="1" x14ac:dyDescent="0.2"/>
    <row r="22" spans="1:13" ht="33" customHeight="1" x14ac:dyDescent="0.2"/>
    <row r="23" spans="1:13" ht="27" customHeight="1" x14ac:dyDescent="0.2"/>
    <row r="24" spans="1:13" ht="32.25" customHeight="1" x14ac:dyDescent="0.2"/>
    <row r="25" spans="1:13" ht="32.25" customHeight="1" x14ac:dyDescent="0.2"/>
    <row r="26" spans="1:13" ht="32.25" customHeight="1" x14ac:dyDescent="0.2"/>
    <row r="27" spans="1:13" ht="32.25" customHeight="1" x14ac:dyDescent="0.2"/>
    <row r="28" spans="1:13" ht="32.25" customHeight="1" x14ac:dyDescent="0.2"/>
    <row r="29" spans="1:13" ht="32.25" customHeight="1" x14ac:dyDescent="0.2"/>
    <row r="30" spans="1:13" ht="32.25" customHeight="1" x14ac:dyDescent="0.2"/>
    <row r="31" spans="1:13" ht="32.25" customHeight="1" x14ac:dyDescent="0.2"/>
    <row r="32" spans="1:13" ht="32.25" customHeight="1" x14ac:dyDescent="0.2"/>
    <row r="33" ht="32.25" customHeight="1" x14ac:dyDescent="0.2"/>
    <row r="34" ht="32.25" customHeight="1" x14ac:dyDescent="0.2"/>
    <row r="35" ht="32.25" customHeight="1" x14ac:dyDescent="0.2"/>
    <row r="36" ht="32.25" customHeight="1" x14ac:dyDescent="0.2"/>
    <row r="37" ht="32.25" customHeight="1" x14ac:dyDescent="0.2"/>
    <row r="38" ht="32.25" customHeight="1" x14ac:dyDescent="0.2"/>
    <row r="39" ht="32.25" customHeight="1" x14ac:dyDescent="0.2"/>
    <row r="40" ht="32.25" customHeight="1" x14ac:dyDescent="0.2"/>
    <row r="41" ht="35.25" customHeight="1" x14ac:dyDescent="0.2"/>
    <row r="42" ht="29.25" customHeight="1" x14ac:dyDescent="0.2"/>
    <row r="43" ht="32.25" customHeight="1" x14ac:dyDescent="0.2"/>
    <row r="44" ht="32.25" customHeight="1" x14ac:dyDescent="0.2"/>
    <row r="45" ht="32.25" customHeight="1" x14ac:dyDescent="0.2"/>
    <row r="46" ht="18.75" customHeight="1" x14ac:dyDescent="0.2"/>
    <row r="47" ht="40.5" customHeight="1" x14ac:dyDescent="0.2"/>
    <row r="48" ht="32.25" customHeight="1" x14ac:dyDescent="0.2"/>
    <row r="49" ht="32.25" customHeight="1" x14ac:dyDescent="0.2"/>
    <row r="50" ht="32.25" customHeight="1" x14ac:dyDescent="0.2"/>
    <row r="51" ht="32.25" customHeight="1" x14ac:dyDescent="0.2"/>
  </sheetData>
  <mergeCells count="2">
    <mergeCell ref="A1:J1"/>
    <mergeCell ref="A19:F19"/>
  </mergeCells>
  <phoneticPr fontId="2" type="noConversion"/>
  <pageMargins left="0.23622047244094499" right="0.23622047244094499" top="0.74803149606299202" bottom="0.74803149606299202" header="0.31496062992126" footer="0.31496062992126"/>
  <pageSetup paperSize="9" scale="59" fitToHeight="0" orientation="landscape" r:id="rId1"/>
  <headerFooter>
    <oddHeader>&amp;CZP/39/2024</oddHeader>
    <oddFooter>&amp;LNr sprawy ZP/31/2020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view="pageBreakPreview" zoomScaleNormal="100" zoomScaleSheetLayoutView="100" workbookViewId="0">
      <selection activeCell="I5" sqref="I5"/>
    </sheetView>
  </sheetViews>
  <sheetFormatPr defaultRowHeight="12.75" x14ac:dyDescent="0.2"/>
  <cols>
    <col min="1" max="1" width="4.42578125" customWidth="1"/>
    <col min="2" max="2" width="44.7109375" customWidth="1"/>
    <col min="3" max="3" width="19.7109375" customWidth="1"/>
    <col min="4" max="4" width="9" customWidth="1"/>
    <col min="5" max="5" width="9.140625" style="86"/>
    <col min="6" max="6" width="10.85546875" customWidth="1"/>
    <col min="7" max="7" width="12.5703125" customWidth="1"/>
    <col min="9" max="9" width="12.42578125" customWidth="1"/>
    <col min="10" max="10" width="12" customWidth="1"/>
    <col min="11" max="11" width="11.42578125" customWidth="1"/>
    <col min="12" max="12" width="13.42578125" customWidth="1"/>
  </cols>
  <sheetData>
    <row r="1" spans="1:12" ht="35.25" customHeight="1" x14ac:dyDescent="0.2">
      <c r="A1" s="134" t="s">
        <v>106</v>
      </c>
      <c r="B1" s="134"/>
      <c r="C1" s="134"/>
      <c r="D1" s="134"/>
      <c r="E1" s="134"/>
      <c r="F1" s="134"/>
      <c r="G1" s="134"/>
      <c r="H1" s="134"/>
      <c r="I1" s="134"/>
      <c r="J1" s="134"/>
      <c r="K1" s="44"/>
      <c r="L1" s="123" t="s">
        <v>125</v>
      </c>
    </row>
    <row r="2" spans="1:12" ht="51" customHeight="1" x14ac:dyDescent="0.2">
      <c r="A2" s="7" t="s">
        <v>0</v>
      </c>
      <c r="B2" s="7" t="s">
        <v>1</v>
      </c>
      <c r="C2" s="7" t="s">
        <v>2</v>
      </c>
      <c r="D2" s="7" t="s">
        <v>3</v>
      </c>
      <c r="E2" s="81" t="s">
        <v>31</v>
      </c>
      <c r="F2" s="20" t="s">
        <v>32</v>
      </c>
      <c r="G2" s="7" t="s">
        <v>10</v>
      </c>
      <c r="H2" s="7" t="s">
        <v>7</v>
      </c>
      <c r="I2" s="7" t="s">
        <v>11</v>
      </c>
      <c r="J2" s="7" t="s">
        <v>111</v>
      </c>
      <c r="K2" s="7" t="s">
        <v>109</v>
      </c>
      <c r="L2" s="7" t="s">
        <v>110</v>
      </c>
    </row>
    <row r="3" spans="1:12" ht="131.25" customHeight="1" x14ac:dyDescent="0.2">
      <c r="A3" s="7">
        <v>1</v>
      </c>
      <c r="B3" s="78" t="s">
        <v>98</v>
      </c>
      <c r="C3" s="7"/>
      <c r="D3" s="7" t="s">
        <v>4</v>
      </c>
      <c r="E3" s="96">
        <v>10</v>
      </c>
      <c r="F3" s="57"/>
      <c r="G3" s="56">
        <f>F3*E3</f>
        <v>0</v>
      </c>
      <c r="H3" s="72">
        <v>0.08</v>
      </c>
      <c r="I3" s="55">
        <f>G3*1.08</f>
        <v>0</v>
      </c>
      <c r="J3" s="55"/>
      <c r="K3" s="7"/>
      <c r="L3" s="122"/>
    </row>
    <row r="4" spans="1:12" ht="128.25" customHeight="1" x14ac:dyDescent="0.2">
      <c r="A4" s="8">
        <v>2</v>
      </c>
      <c r="B4" s="78" t="s">
        <v>99</v>
      </c>
      <c r="C4" s="7"/>
      <c r="D4" s="8" t="s">
        <v>4</v>
      </c>
      <c r="E4" s="85">
        <v>12</v>
      </c>
      <c r="F4" s="58"/>
      <c r="G4" s="56">
        <f t="shared" ref="G4:G6" si="0">F4*E4</f>
        <v>0</v>
      </c>
      <c r="H4" s="72">
        <v>0.08</v>
      </c>
      <c r="I4" s="55">
        <f t="shared" ref="I4:I6" si="1">G4*1.08</f>
        <v>0</v>
      </c>
      <c r="J4" s="24"/>
      <c r="K4" s="8"/>
      <c r="L4" s="122"/>
    </row>
    <row r="5" spans="1:12" ht="129.75" customHeight="1" x14ac:dyDescent="0.2">
      <c r="A5" s="8">
        <v>3</v>
      </c>
      <c r="B5" s="79" t="s">
        <v>100</v>
      </c>
      <c r="C5" s="7"/>
      <c r="D5" s="8" t="s">
        <v>4</v>
      </c>
      <c r="E5" s="85">
        <v>10</v>
      </c>
      <c r="F5" s="58"/>
      <c r="G5" s="56">
        <f t="shared" si="0"/>
        <v>0</v>
      </c>
      <c r="H5" s="72">
        <v>0.08</v>
      </c>
      <c r="I5" s="55">
        <f t="shared" si="1"/>
        <v>0</v>
      </c>
      <c r="J5" s="24"/>
      <c r="K5" s="8"/>
      <c r="L5" s="122"/>
    </row>
    <row r="6" spans="1:12" ht="126.75" customHeight="1" x14ac:dyDescent="0.2">
      <c r="A6" s="8">
        <v>4</v>
      </c>
      <c r="B6" s="78" t="s">
        <v>101</v>
      </c>
      <c r="C6" s="7"/>
      <c r="D6" s="8" t="s">
        <v>4</v>
      </c>
      <c r="E6" s="85">
        <v>10</v>
      </c>
      <c r="F6" s="58"/>
      <c r="G6" s="56">
        <f t="shared" si="0"/>
        <v>0</v>
      </c>
      <c r="H6" s="72">
        <v>0.08</v>
      </c>
      <c r="I6" s="55">
        <f t="shared" si="1"/>
        <v>0</v>
      </c>
      <c r="J6" s="24"/>
      <c r="K6" s="8"/>
      <c r="L6" s="122"/>
    </row>
    <row r="7" spans="1:12" ht="21" customHeight="1" x14ac:dyDescent="0.2">
      <c r="A7" s="145" t="s">
        <v>6</v>
      </c>
      <c r="B7" s="145"/>
      <c r="C7" s="145"/>
      <c r="D7" s="145"/>
      <c r="E7" s="145"/>
      <c r="F7" s="145"/>
      <c r="G7" s="38">
        <f>SUM(G3:G6)</f>
        <v>0</v>
      </c>
      <c r="H7" s="39"/>
      <c r="I7" s="40">
        <f>SUM(I3:I6)</f>
        <v>0</v>
      </c>
      <c r="J7" s="44"/>
      <c r="K7" s="18"/>
    </row>
    <row r="8" spans="1:12" ht="21.75" customHeight="1" x14ac:dyDescent="0.2">
      <c r="H8" t="s">
        <v>130</v>
      </c>
    </row>
  </sheetData>
  <mergeCells count="2">
    <mergeCell ref="A1:J1"/>
    <mergeCell ref="A7:F7"/>
  </mergeCells>
  <pageMargins left="0.23622047244094499" right="0.23622047244094499" top="0.74803149606299202" bottom="0.74803149606299202" header="0.31496062992126" footer="0.31496062992126"/>
  <pageSetup paperSize="9" scale="59" orientation="landscape" r:id="rId1"/>
  <headerFooter>
    <oddHeader>&amp;CZP/39/2024</oddHeader>
    <oddFooter>&amp;LNr sprawy ZP/31/2020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"/>
  <sheetViews>
    <sheetView view="pageBreakPreview" zoomScaleNormal="100" zoomScaleSheetLayoutView="100" workbookViewId="0">
      <selection activeCell="H14" sqref="H14"/>
    </sheetView>
  </sheetViews>
  <sheetFormatPr defaultRowHeight="11.25" x14ac:dyDescent="0.2"/>
  <cols>
    <col min="1" max="1" width="5.140625" style="5" customWidth="1"/>
    <col min="2" max="2" width="27.85546875" style="5" customWidth="1"/>
    <col min="3" max="3" width="15.140625" style="5" customWidth="1"/>
    <col min="4" max="4" width="7" style="5" customWidth="1"/>
    <col min="5" max="5" width="10.7109375" style="83" customWidth="1"/>
    <col min="6" max="6" width="11" style="5" customWidth="1"/>
    <col min="7" max="7" width="12.28515625" style="5" customWidth="1"/>
    <col min="8" max="8" width="9.42578125" style="5" customWidth="1"/>
    <col min="9" max="10" width="14.42578125" style="5" customWidth="1"/>
    <col min="11" max="11" width="16.140625" style="5" customWidth="1"/>
    <col min="12" max="12" width="15.7109375" style="5" customWidth="1"/>
    <col min="13" max="16384" width="9.140625" style="5"/>
  </cols>
  <sheetData>
    <row r="1" spans="1:11" s="41" customFormat="1" ht="39" customHeight="1" x14ac:dyDescent="0.2">
      <c r="A1" s="151" t="s">
        <v>107</v>
      </c>
      <c r="B1" s="151"/>
      <c r="C1" s="151"/>
      <c r="D1" s="151"/>
      <c r="E1" s="151"/>
      <c r="F1" s="151"/>
      <c r="G1" s="151"/>
      <c r="H1" s="151"/>
      <c r="I1" s="151"/>
      <c r="J1" s="151"/>
      <c r="K1" s="124" t="s">
        <v>126</v>
      </c>
    </row>
    <row r="2" spans="1:11" ht="35.25" customHeight="1" x14ac:dyDescent="0.2">
      <c r="A2" s="7" t="s">
        <v>0</v>
      </c>
      <c r="B2" s="7" t="s">
        <v>1</v>
      </c>
      <c r="C2" s="7" t="s">
        <v>2</v>
      </c>
      <c r="D2" s="7" t="s">
        <v>3</v>
      </c>
      <c r="E2" s="81" t="s">
        <v>31</v>
      </c>
      <c r="F2" s="20" t="s">
        <v>9</v>
      </c>
      <c r="G2" s="7" t="s">
        <v>10</v>
      </c>
      <c r="H2" s="7" t="s">
        <v>7</v>
      </c>
      <c r="I2" s="7" t="s">
        <v>11</v>
      </c>
      <c r="J2" s="7" t="s">
        <v>23</v>
      </c>
      <c r="K2" s="7" t="s">
        <v>111</v>
      </c>
    </row>
    <row r="3" spans="1:11" ht="69.75" customHeight="1" x14ac:dyDescent="0.2">
      <c r="A3" s="10">
        <v>1</v>
      </c>
      <c r="B3" s="21" t="s">
        <v>29</v>
      </c>
      <c r="C3" s="10"/>
      <c r="D3" s="8" t="s">
        <v>8</v>
      </c>
      <c r="E3" s="82">
        <v>25</v>
      </c>
      <c r="F3" s="28"/>
      <c r="G3" s="29">
        <f>F3*E3</f>
        <v>0</v>
      </c>
      <c r="H3" s="25">
        <v>0.08</v>
      </c>
      <c r="I3" s="29">
        <f>G3*1.08</f>
        <v>0</v>
      </c>
      <c r="J3" s="29"/>
      <c r="K3" s="22"/>
    </row>
    <row r="4" spans="1:11" ht="63" customHeight="1" x14ac:dyDescent="0.2">
      <c r="A4" s="10">
        <v>2</v>
      </c>
      <c r="B4" s="21" t="s">
        <v>30</v>
      </c>
      <c r="C4" s="10"/>
      <c r="D4" s="8" t="s">
        <v>8</v>
      </c>
      <c r="E4" s="82">
        <v>30</v>
      </c>
      <c r="F4" s="28"/>
      <c r="G4" s="29">
        <f>F4*E4</f>
        <v>0</v>
      </c>
      <c r="H4" s="25">
        <v>0.08</v>
      </c>
      <c r="I4" s="29">
        <f>G4*1.08</f>
        <v>0</v>
      </c>
      <c r="J4" s="29"/>
      <c r="K4" s="22"/>
    </row>
    <row r="5" spans="1:11" ht="27.75" customHeight="1" x14ac:dyDescent="0.2">
      <c r="A5" s="142" t="s">
        <v>6</v>
      </c>
      <c r="B5" s="143"/>
      <c r="C5" s="143"/>
      <c r="D5" s="143"/>
      <c r="E5" s="143"/>
      <c r="F5" s="144"/>
      <c r="G5" s="128">
        <f>SUM(G3:G4)</f>
        <v>0</v>
      </c>
      <c r="H5" s="49"/>
      <c r="I5" s="129">
        <f>SUM(I3:I4)</f>
        <v>0</v>
      </c>
      <c r="J5" s="80"/>
    </row>
    <row r="6" spans="1:11" ht="21" customHeight="1" x14ac:dyDescent="0.2">
      <c r="I6" s="5" t="s">
        <v>130</v>
      </c>
    </row>
  </sheetData>
  <mergeCells count="2">
    <mergeCell ref="A5:F5"/>
    <mergeCell ref="A1:J1"/>
  </mergeCells>
  <pageMargins left="0.23622047244094499" right="0.23622047244094499" top="0.74803149606299202" bottom="0.74803149606299202" header="0.31496062992126" footer="0.31496062992126"/>
  <pageSetup paperSize="9" scale="59" orientation="landscape" r:id="rId1"/>
  <headerFooter>
    <oddHeader>&amp;CZP/39/2024</oddHeader>
    <oddFooter>&amp;LNr sprawy ZP/31/2020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view="pageBreakPreview" topLeftCell="A7" zoomScaleNormal="100" zoomScaleSheetLayoutView="100" workbookViewId="0">
      <selection activeCell="B9" sqref="B9"/>
    </sheetView>
  </sheetViews>
  <sheetFormatPr defaultRowHeight="12.75" x14ac:dyDescent="0.2"/>
  <cols>
    <col min="2" max="2" width="57.85546875" customWidth="1"/>
    <col min="7" max="7" width="13.5703125" customWidth="1"/>
    <col min="8" max="8" width="13" customWidth="1"/>
    <col min="9" max="9" width="13.85546875" customWidth="1"/>
    <col min="10" max="10" width="12.28515625" customWidth="1"/>
    <col min="11" max="11" width="13.85546875" customWidth="1"/>
    <col min="12" max="12" width="15.28515625" customWidth="1"/>
  </cols>
  <sheetData>
    <row r="1" spans="1:12" ht="30.75" customHeight="1" x14ac:dyDescent="0.2">
      <c r="A1" s="147" t="s">
        <v>108</v>
      </c>
      <c r="B1" s="147"/>
      <c r="C1" s="147"/>
      <c r="D1" s="147"/>
      <c r="E1" s="147"/>
      <c r="F1" s="147"/>
      <c r="G1" s="147"/>
      <c r="H1" s="147"/>
      <c r="I1" s="147"/>
      <c r="J1" s="147"/>
      <c r="L1" s="125" t="s">
        <v>127</v>
      </c>
    </row>
    <row r="2" spans="1:12" ht="56.25" x14ac:dyDescent="0.2">
      <c r="A2" s="76" t="s">
        <v>19</v>
      </c>
      <c r="B2" s="90" t="s">
        <v>20</v>
      </c>
      <c r="C2" s="11" t="s">
        <v>2</v>
      </c>
      <c r="D2" s="90" t="s">
        <v>21</v>
      </c>
      <c r="E2" s="91" t="s">
        <v>31</v>
      </c>
      <c r="F2" s="92" t="s">
        <v>33</v>
      </c>
      <c r="G2" s="90" t="s">
        <v>12</v>
      </c>
      <c r="H2" s="90" t="s">
        <v>22</v>
      </c>
      <c r="I2" s="90" t="s">
        <v>13</v>
      </c>
      <c r="J2" s="7" t="s">
        <v>111</v>
      </c>
      <c r="K2" s="7" t="s">
        <v>109</v>
      </c>
      <c r="L2" s="7" t="s">
        <v>110</v>
      </c>
    </row>
    <row r="3" spans="1:12" s="111" customFormat="1" ht="115.5" customHeight="1" x14ac:dyDescent="0.2">
      <c r="A3" s="61">
        <v>1</v>
      </c>
      <c r="B3" s="114" t="s">
        <v>93</v>
      </c>
      <c r="C3" s="115"/>
      <c r="D3" s="61" t="s">
        <v>8</v>
      </c>
      <c r="E3" s="87">
        <v>25</v>
      </c>
      <c r="F3" s="63"/>
      <c r="G3" s="64">
        <f>F3*E3</f>
        <v>0</v>
      </c>
      <c r="H3" s="65">
        <v>0.08</v>
      </c>
      <c r="I3" s="77">
        <f>G3*1.08</f>
        <v>0</v>
      </c>
      <c r="J3" s="110"/>
      <c r="K3" s="102"/>
      <c r="L3" s="126"/>
    </row>
    <row r="4" spans="1:12" s="111" customFormat="1" ht="107.25" customHeight="1" x14ac:dyDescent="0.2">
      <c r="A4" s="61">
        <v>2</v>
      </c>
      <c r="B4" s="114" t="s">
        <v>94</v>
      </c>
      <c r="C4" s="115"/>
      <c r="D4" s="61" t="s">
        <v>8</v>
      </c>
      <c r="E4" s="88">
        <v>10</v>
      </c>
      <c r="F4" s="67"/>
      <c r="G4" s="64">
        <f t="shared" ref="G4:G11" si="0">F4*E4</f>
        <v>0</v>
      </c>
      <c r="H4" s="65">
        <v>0.08</v>
      </c>
      <c r="I4" s="77">
        <f t="shared" ref="I4:I11" si="1">G4*1.08</f>
        <v>0</v>
      </c>
      <c r="J4" s="110"/>
      <c r="K4" s="102"/>
      <c r="L4" s="126"/>
    </row>
    <row r="5" spans="1:12" ht="107.25" customHeight="1" x14ac:dyDescent="0.2">
      <c r="A5" s="61">
        <v>3</v>
      </c>
      <c r="B5" s="30" t="s">
        <v>82</v>
      </c>
      <c r="C5" s="100"/>
      <c r="D5" s="61" t="s">
        <v>8</v>
      </c>
      <c r="E5" s="88">
        <v>10</v>
      </c>
      <c r="F5" s="67"/>
      <c r="G5" s="64">
        <f t="shared" si="0"/>
        <v>0</v>
      </c>
      <c r="H5" s="65">
        <v>0.08</v>
      </c>
      <c r="I5" s="77">
        <f t="shared" si="1"/>
        <v>0</v>
      </c>
      <c r="J5" s="94"/>
      <c r="K5" s="8"/>
      <c r="L5" s="122"/>
    </row>
    <row r="6" spans="1:12" s="111" customFormat="1" ht="103.5" customHeight="1" x14ac:dyDescent="0.2">
      <c r="A6" s="61">
        <v>4</v>
      </c>
      <c r="B6" s="114" t="s">
        <v>95</v>
      </c>
      <c r="C6" s="115"/>
      <c r="D6" s="61" t="s">
        <v>8</v>
      </c>
      <c r="E6" s="88">
        <v>5</v>
      </c>
      <c r="F6" s="67"/>
      <c r="G6" s="64">
        <f t="shared" si="0"/>
        <v>0</v>
      </c>
      <c r="H6" s="65">
        <v>0.08</v>
      </c>
      <c r="I6" s="77">
        <f t="shared" si="1"/>
        <v>0</v>
      </c>
      <c r="J6" s="110"/>
      <c r="K6" s="102"/>
      <c r="L6" s="126"/>
    </row>
    <row r="7" spans="1:12" ht="104.25" customHeight="1" x14ac:dyDescent="0.2">
      <c r="A7" s="61">
        <v>5</v>
      </c>
      <c r="B7" s="73" t="s">
        <v>80</v>
      </c>
      <c r="C7" s="62"/>
      <c r="D7" s="61" t="s">
        <v>8</v>
      </c>
      <c r="E7" s="88">
        <v>10</v>
      </c>
      <c r="F7" s="67"/>
      <c r="G7" s="64">
        <f t="shared" si="0"/>
        <v>0</v>
      </c>
      <c r="H7" s="65">
        <v>0.08</v>
      </c>
      <c r="I7" s="77">
        <f t="shared" si="1"/>
        <v>0</v>
      </c>
      <c r="J7" s="94"/>
      <c r="K7" s="8"/>
      <c r="L7" s="122"/>
    </row>
    <row r="8" spans="1:12" ht="104.25" customHeight="1" x14ac:dyDescent="0.2">
      <c r="A8" s="61">
        <v>6</v>
      </c>
      <c r="B8" s="30" t="s">
        <v>81</v>
      </c>
      <c r="C8" s="62"/>
      <c r="D8" s="61" t="s">
        <v>8</v>
      </c>
      <c r="E8" s="88">
        <v>10</v>
      </c>
      <c r="F8" s="67"/>
      <c r="G8" s="64">
        <f t="shared" si="0"/>
        <v>0</v>
      </c>
      <c r="H8" s="65">
        <v>0.08</v>
      </c>
      <c r="I8" s="77">
        <f t="shared" si="1"/>
        <v>0</v>
      </c>
      <c r="J8" s="94"/>
      <c r="K8" s="8"/>
      <c r="L8" s="122"/>
    </row>
    <row r="9" spans="1:12" ht="104.25" customHeight="1" x14ac:dyDescent="0.2">
      <c r="A9" s="61">
        <v>7</v>
      </c>
      <c r="B9" s="73" t="s">
        <v>131</v>
      </c>
      <c r="C9" s="74"/>
      <c r="D9" s="61" t="s">
        <v>8</v>
      </c>
      <c r="E9" s="88">
        <v>10</v>
      </c>
      <c r="F9" s="67"/>
      <c r="G9" s="64">
        <f t="shared" si="0"/>
        <v>0</v>
      </c>
      <c r="H9" s="65">
        <v>0.08</v>
      </c>
      <c r="I9" s="77">
        <f t="shared" si="1"/>
        <v>0</v>
      </c>
      <c r="J9" s="94"/>
      <c r="K9" s="8"/>
      <c r="L9" s="122"/>
    </row>
    <row r="10" spans="1:12" ht="104.25" customHeight="1" x14ac:dyDescent="0.2">
      <c r="A10" s="61">
        <v>8</v>
      </c>
      <c r="B10" s="73" t="s">
        <v>96</v>
      </c>
      <c r="C10" s="74"/>
      <c r="D10" s="61" t="s">
        <v>8</v>
      </c>
      <c r="E10" s="88">
        <v>15</v>
      </c>
      <c r="F10" s="67"/>
      <c r="G10" s="64">
        <f t="shared" si="0"/>
        <v>0</v>
      </c>
      <c r="H10" s="65">
        <v>0.08</v>
      </c>
      <c r="I10" s="77">
        <f t="shared" si="1"/>
        <v>0</v>
      </c>
      <c r="J10" s="94"/>
      <c r="K10" s="8"/>
      <c r="L10" s="122"/>
    </row>
    <row r="11" spans="1:12" ht="121.5" customHeight="1" x14ac:dyDescent="0.2">
      <c r="A11" s="61">
        <v>9</v>
      </c>
      <c r="B11" s="73" t="s">
        <v>97</v>
      </c>
      <c r="C11" s="74"/>
      <c r="D11" s="61" t="s">
        <v>8</v>
      </c>
      <c r="E11" s="88">
        <v>40</v>
      </c>
      <c r="F11" s="67"/>
      <c r="G11" s="64">
        <f t="shared" si="0"/>
        <v>0</v>
      </c>
      <c r="H11" s="65">
        <v>0.08</v>
      </c>
      <c r="I11" s="77">
        <f t="shared" si="1"/>
        <v>0</v>
      </c>
      <c r="J11" s="94"/>
      <c r="K11" s="8"/>
      <c r="L11" s="122"/>
    </row>
    <row r="12" spans="1:12" ht="30" customHeight="1" x14ac:dyDescent="0.2">
      <c r="A12" s="146" t="s">
        <v>6</v>
      </c>
      <c r="B12" s="146"/>
      <c r="C12" s="146"/>
      <c r="D12" s="146"/>
      <c r="E12" s="146"/>
      <c r="F12" s="146"/>
      <c r="G12" s="68">
        <f>SUM(G3:G11)</f>
        <v>0</v>
      </c>
      <c r="H12" s="69"/>
      <c r="I12" s="70">
        <f>SUM(I3:I11)</f>
        <v>0</v>
      </c>
      <c r="J12" s="95"/>
      <c r="K12" s="60"/>
    </row>
    <row r="13" spans="1:12" x14ac:dyDescent="0.2">
      <c r="I13" t="s">
        <v>130</v>
      </c>
    </row>
  </sheetData>
  <mergeCells count="2">
    <mergeCell ref="A1:J1"/>
    <mergeCell ref="A12:F12"/>
  </mergeCells>
  <pageMargins left="0.23622047244094499" right="0.23622047244094499" top="0.74803149606299202" bottom="0.74803149606299202" header="0.31496062992126" footer="0.31496062992126"/>
  <pageSetup paperSize="9" scale="59" fitToHeight="0" orientation="landscape" r:id="rId1"/>
  <headerFooter>
    <oddHeader>&amp;CZP/39/2024</oddHeader>
    <oddFooter>&amp;LNr sprawy ZP/31/2020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"/>
  <sheetViews>
    <sheetView view="pageBreakPreview" zoomScale="110" zoomScaleNormal="100" zoomScaleSheetLayoutView="110" workbookViewId="0">
      <selection activeCell="K11" sqref="K11"/>
    </sheetView>
  </sheetViews>
  <sheetFormatPr defaultRowHeight="12.75" x14ac:dyDescent="0.2"/>
  <cols>
    <col min="1" max="1" width="10.5703125" customWidth="1"/>
    <col min="2" max="2" width="45.85546875" customWidth="1"/>
    <col min="3" max="3" width="21.85546875" customWidth="1"/>
    <col min="7" max="7" width="11" bestFit="1" customWidth="1"/>
    <col min="9" max="10" width="12.85546875" customWidth="1"/>
    <col min="11" max="11" width="14.7109375" customWidth="1"/>
    <col min="12" max="12" width="17.85546875" customWidth="1"/>
  </cols>
  <sheetData>
    <row r="1" spans="1:12" ht="24.75" customHeight="1" x14ac:dyDescent="0.2">
      <c r="A1" s="41" t="s">
        <v>129</v>
      </c>
      <c r="B1" s="133" t="s">
        <v>83</v>
      </c>
      <c r="C1" s="132"/>
      <c r="D1" s="132"/>
      <c r="E1" s="132"/>
      <c r="F1" s="132"/>
      <c r="G1" s="132"/>
      <c r="H1" s="132"/>
      <c r="I1" s="132"/>
      <c r="J1" s="132"/>
      <c r="K1" s="132"/>
      <c r="L1" s="120" t="s">
        <v>128</v>
      </c>
    </row>
    <row r="2" spans="1:12" ht="60" customHeight="1" x14ac:dyDescent="0.2">
      <c r="A2" s="7" t="s">
        <v>0</v>
      </c>
      <c r="B2" s="7" t="s">
        <v>1</v>
      </c>
      <c r="C2" s="7" t="s">
        <v>2</v>
      </c>
      <c r="D2" s="7" t="s">
        <v>3</v>
      </c>
      <c r="E2" s="81" t="s">
        <v>31</v>
      </c>
      <c r="F2" s="20" t="s">
        <v>9</v>
      </c>
      <c r="G2" s="7" t="s">
        <v>10</v>
      </c>
      <c r="H2" s="7" t="s">
        <v>7</v>
      </c>
      <c r="I2" s="7" t="s">
        <v>11</v>
      </c>
      <c r="J2" s="7" t="s">
        <v>111</v>
      </c>
      <c r="K2" s="7" t="s">
        <v>109</v>
      </c>
      <c r="L2" s="7" t="s">
        <v>110</v>
      </c>
    </row>
    <row r="3" spans="1:12" ht="129.75" customHeight="1" x14ac:dyDescent="0.2">
      <c r="A3" s="8">
        <v>1</v>
      </c>
      <c r="B3" s="54" t="s">
        <v>56</v>
      </c>
      <c r="C3" s="22"/>
      <c r="D3" s="8" t="s">
        <v>4</v>
      </c>
      <c r="E3" s="85">
        <v>10</v>
      </c>
      <c r="F3" s="105"/>
      <c r="G3" s="105">
        <f>ROUND((F3*E3),2)</f>
        <v>0</v>
      </c>
      <c r="H3" s="25">
        <v>0.08</v>
      </c>
      <c r="I3" s="105">
        <f>ROUND((G3*H3+G3),2)</f>
        <v>0</v>
      </c>
      <c r="J3" s="106"/>
      <c r="K3" s="107"/>
      <c r="L3" s="122"/>
    </row>
    <row r="4" spans="1:12" ht="117.75" customHeight="1" x14ac:dyDescent="0.2">
      <c r="A4" s="8">
        <v>2</v>
      </c>
      <c r="B4" s="54" t="s">
        <v>112</v>
      </c>
      <c r="C4" s="8"/>
      <c r="D4" s="8" t="s">
        <v>4</v>
      </c>
      <c r="E4" s="85">
        <v>10</v>
      </c>
      <c r="F4" s="105"/>
      <c r="G4" s="105">
        <f>ROUND((F4*E4),2)</f>
        <v>0</v>
      </c>
      <c r="H4" s="25">
        <v>0.08</v>
      </c>
      <c r="I4" s="105">
        <f t="shared" ref="I4" si="0">ROUND((G4*H4+G4),2)</f>
        <v>0</v>
      </c>
      <c r="J4" s="106"/>
      <c r="K4" s="10"/>
      <c r="L4" s="122"/>
    </row>
    <row r="5" spans="1:12" ht="22.5" customHeight="1" x14ac:dyDescent="0.2">
      <c r="A5" s="146" t="s">
        <v>6</v>
      </c>
      <c r="B5" s="146"/>
      <c r="C5" s="146"/>
      <c r="D5" s="146"/>
      <c r="E5" s="146"/>
      <c r="F5" s="146"/>
      <c r="G5" s="68">
        <f>SUM(G3:G4)</f>
        <v>0</v>
      </c>
      <c r="H5" s="69"/>
      <c r="I5" s="70">
        <f>SUM(I3:I4)</f>
        <v>0</v>
      </c>
      <c r="J5" s="95"/>
      <c r="K5" s="60"/>
    </row>
    <row r="6" spans="1:12" ht="23.25" customHeight="1" x14ac:dyDescent="0.2">
      <c r="I6" t="s">
        <v>130</v>
      </c>
    </row>
  </sheetData>
  <mergeCells count="1">
    <mergeCell ref="A5:F5"/>
  </mergeCells>
  <pageMargins left="0.23622047244094499" right="0.23622047244094499" top="0.74803149606299202" bottom="0.74803149606299202" header="0.31496062992126" footer="0.31496062992126"/>
  <pageSetup paperSize="9" scale="59" orientation="landscape" r:id="rId1"/>
  <headerFooter>
    <oddHeader>&amp;CZP/39/2024</oddHeader>
    <oddFooter>&amp;LNr sprawy ZP/31/2020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view="pageBreakPreview" zoomScaleNormal="100" zoomScaleSheetLayoutView="100" workbookViewId="0">
      <selection activeCell="P6" sqref="P6"/>
    </sheetView>
  </sheetViews>
  <sheetFormatPr defaultRowHeight="11.25" x14ac:dyDescent="0.2"/>
  <cols>
    <col min="1" max="1" width="3.42578125" style="5" customWidth="1"/>
    <col min="2" max="2" width="81.85546875" style="5" customWidth="1"/>
    <col min="3" max="3" width="19.28515625" style="5" customWidth="1"/>
    <col min="4" max="4" width="7" style="5" customWidth="1"/>
    <col min="5" max="5" width="10.7109375" style="83" customWidth="1"/>
    <col min="6" max="6" width="14.42578125" style="5" customWidth="1"/>
    <col min="7" max="7" width="13.28515625" style="5" customWidth="1"/>
    <col min="8" max="8" width="8.5703125" style="5" customWidth="1"/>
    <col min="9" max="9" width="13.140625" style="5" customWidth="1"/>
    <col min="10" max="10" width="16.42578125" style="5" customWidth="1"/>
    <col min="11" max="11" width="14.140625" style="5" customWidth="1"/>
    <col min="12" max="12" width="15.7109375" style="5" customWidth="1"/>
    <col min="13" max="16384" width="9.140625" style="5"/>
  </cols>
  <sheetData>
    <row r="1" spans="1:12" s="42" customFormat="1" ht="33" customHeight="1" x14ac:dyDescent="0.2">
      <c r="A1" s="137" t="s">
        <v>36</v>
      </c>
      <c r="B1" s="137"/>
      <c r="C1" s="137"/>
      <c r="D1" s="137"/>
      <c r="E1" s="137"/>
      <c r="F1" s="137"/>
      <c r="G1" s="137"/>
      <c r="H1" s="137"/>
      <c r="I1" s="137"/>
      <c r="J1" s="137"/>
      <c r="K1" s="43"/>
      <c r="L1" s="118" t="s">
        <v>116</v>
      </c>
    </row>
    <row r="2" spans="1:12" s="31" customFormat="1" ht="48" customHeight="1" x14ac:dyDescent="0.2">
      <c r="A2" s="7" t="s">
        <v>0</v>
      </c>
      <c r="B2" s="7" t="s">
        <v>1</v>
      </c>
      <c r="C2" s="7" t="s">
        <v>2</v>
      </c>
      <c r="D2" s="7" t="s">
        <v>3</v>
      </c>
      <c r="E2" s="81" t="s">
        <v>31</v>
      </c>
      <c r="F2" s="20" t="s">
        <v>9</v>
      </c>
      <c r="G2" s="7" t="s">
        <v>10</v>
      </c>
      <c r="H2" s="7" t="s">
        <v>7</v>
      </c>
      <c r="I2" s="7" t="s">
        <v>11</v>
      </c>
      <c r="J2" s="7" t="s">
        <v>111</v>
      </c>
      <c r="K2" s="7" t="s">
        <v>109</v>
      </c>
      <c r="L2" s="7" t="s">
        <v>110</v>
      </c>
    </row>
    <row r="3" spans="1:12" ht="93" customHeight="1" x14ac:dyDescent="0.2">
      <c r="A3" s="11">
        <v>1</v>
      </c>
      <c r="B3" s="45" t="s">
        <v>57</v>
      </c>
      <c r="C3" s="32"/>
      <c r="D3" s="19" t="s">
        <v>4</v>
      </c>
      <c r="E3" s="98">
        <v>30</v>
      </c>
      <c r="F3" s="108"/>
      <c r="G3" s="13">
        <f>E3*F3</f>
        <v>0</v>
      </c>
      <c r="H3" s="14">
        <v>0.08</v>
      </c>
      <c r="I3" s="13">
        <f>G3*1.08</f>
        <v>0</v>
      </c>
      <c r="J3" s="24"/>
      <c r="K3" s="33"/>
      <c r="L3" s="22"/>
    </row>
    <row r="4" spans="1:12" ht="102" customHeight="1" x14ac:dyDescent="0.2">
      <c r="A4" s="12">
        <v>2</v>
      </c>
      <c r="B4" s="46" t="s">
        <v>58</v>
      </c>
      <c r="C4" s="26"/>
      <c r="D4" s="19" t="s">
        <v>4</v>
      </c>
      <c r="E4" s="99">
        <v>145</v>
      </c>
      <c r="F4" s="109"/>
      <c r="G4" s="13">
        <f t="shared" ref="G4:G17" si="0">E4*F4</f>
        <v>0</v>
      </c>
      <c r="H4" s="14">
        <v>0.08</v>
      </c>
      <c r="I4" s="13">
        <f t="shared" ref="I4:I17" si="1">G4*1.08</f>
        <v>0</v>
      </c>
      <c r="J4" s="24"/>
      <c r="K4" s="34"/>
      <c r="L4" s="22"/>
    </row>
    <row r="5" spans="1:12" ht="102" customHeight="1" x14ac:dyDescent="0.2">
      <c r="A5" s="11">
        <v>3</v>
      </c>
      <c r="B5" s="46" t="s">
        <v>60</v>
      </c>
      <c r="C5" s="26"/>
      <c r="D5" s="19" t="s">
        <v>4</v>
      </c>
      <c r="E5" s="99">
        <v>145</v>
      </c>
      <c r="F5" s="109"/>
      <c r="G5" s="13">
        <f t="shared" si="0"/>
        <v>0</v>
      </c>
      <c r="H5" s="14">
        <v>0.08</v>
      </c>
      <c r="I5" s="13">
        <f t="shared" si="1"/>
        <v>0</v>
      </c>
      <c r="J5" s="24"/>
      <c r="K5" s="35"/>
      <c r="L5" s="22"/>
    </row>
    <row r="6" spans="1:12" ht="99" customHeight="1" x14ac:dyDescent="0.2">
      <c r="A6" s="12">
        <v>4</v>
      </c>
      <c r="B6" s="45" t="s">
        <v>59</v>
      </c>
      <c r="C6" s="32"/>
      <c r="D6" s="19" t="s">
        <v>8</v>
      </c>
      <c r="E6" s="99">
        <v>40</v>
      </c>
      <c r="F6" s="109"/>
      <c r="G6" s="13">
        <f t="shared" si="0"/>
        <v>0</v>
      </c>
      <c r="H6" s="14">
        <v>0.08</v>
      </c>
      <c r="I6" s="13">
        <f t="shared" si="1"/>
        <v>0</v>
      </c>
      <c r="J6" s="24"/>
      <c r="K6" s="35"/>
      <c r="L6" s="22"/>
    </row>
    <row r="7" spans="1:12" ht="52.5" customHeight="1" x14ac:dyDescent="0.2">
      <c r="A7" s="11">
        <v>5</v>
      </c>
      <c r="B7" s="45" t="s">
        <v>64</v>
      </c>
      <c r="C7" s="32"/>
      <c r="D7" s="19" t="s">
        <v>8</v>
      </c>
      <c r="E7" s="99">
        <v>130</v>
      </c>
      <c r="F7" s="109"/>
      <c r="G7" s="13">
        <f t="shared" si="0"/>
        <v>0</v>
      </c>
      <c r="H7" s="14">
        <v>0.08</v>
      </c>
      <c r="I7" s="13">
        <f t="shared" si="1"/>
        <v>0</v>
      </c>
      <c r="J7" s="24"/>
      <c r="K7" s="35"/>
      <c r="L7" s="22"/>
    </row>
    <row r="8" spans="1:12" ht="80.25" customHeight="1" x14ac:dyDescent="0.2">
      <c r="A8" s="12">
        <v>6</v>
      </c>
      <c r="B8" s="45" t="s">
        <v>65</v>
      </c>
      <c r="C8" s="32"/>
      <c r="D8" s="19" t="s">
        <v>8</v>
      </c>
      <c r="E8" s="99">
        <v>20</v>
      </c>
      <c r="F8" s="109"/>
      <c r="G8" s="13">
        <f t="shared" si="0"/>
        <v>0</v>
      </c>
      <c r="H8" s="14">
        <v>0.08</v>
      </c>
      <c r="I8" s="13">
        <f t="shared" si="1"/>
        <v>0</v>
      </c>
      <c r="J8" s="24"/>
      <c r="K8" s="35"/>
      <c r="L8" s="22"/>
    </row>
    <row r="9" spans="1:12" ht="85.5" customHeight="1" x14ac:dyDescent="0.2">
      <c r="A9" s="11">
        <v>7</v>
      </c>
      <c r="B9" s="45" t="s">
        <v>63</v>
      </c>
      <c r="C9" s="32"/>
      <c r="D9" s="19" t="s">
        <v>8</v>
      </c>
      <c r="E9" s="99">
        <v>4</v>
      </c>
      <c r="F9" s="109"/>
      <c r="G9" s="13">
        <f t="shared" si="0"/>
        <v>0</v>
      </c>
      <c r="H9" s="14">
        <v>0.08</v>
      </c>
      <c r="I9" s="13">
        <f t="shared" si="1"/>
        <v>0</v>
      </c>
      <c r="J9" s="24"/>
      <c r="K9" s="35"/>
      <c r="L9" s="22"/>
    </row>
    <row r="10" spans="1:12" ht="85.5" customHeight="1" x14ac:dyDescent="0.2">
      <c r="A10" s="12">
        <v>8</v>
      </c>
      <c r="B10" s="45" t="s">
        <v>102</v>
      </c>
      <c r="C10" s="32"/>
      <c r="D10" s="19" t="s">
        <v>8</v>
      </c>
      <c r="E10" s="99">
        <v>4</v>
      </c>
      <c r="F10" s="109"/>
      <c r="G10" s="13">
        <f t="shared" si="0"/>
        <v>0</v>
      </c>
      <c r="H10" s="14">
        <v>0.08</v>
      </c>
      <c r="I10" s="13">
        <f t="shared" si="1"/>
        <v>0</v>
      </c>
      <c r="J10" s="24"/>
      <c r="K10" s="35"/>
      <c r="L10" s="22"/>
    </row>
    <row r="11" spans="1:12" ht="55.5" customHeight="1" x14ac:dyDescent="0.2">
      <c r="A11" s="11">
        <v>9</v>
      </c>
      <c r="B11" s="47" t="s">
        <v>61</v>
      </c>
      <c r="C11" s="21"/>
      <c r="D11" s="19" t="s">
        <v>5</v>
      </c>
      <c r="E11" s="98">
        <v>100</v>
      </c>
      <c r="F11" s="109"/>
      <c r="G11" s="13">
        <f t="shared" si="0"/>
        <v>0</v>
      </c>
      <c r="H11" s="14">
        <v>0.08</v>
      </c>
      <c r="I11" s="13">
        <f t="shared" si="1"/>
        <v>0</v>
      </c>
      <c r="J11" s="24"/>
      <c r="K11" s="6"/>
      <c r="L11" s="22"/>
    </row>
    <row r="12" spans="1:12" ht="78.75" customHeight="1" x14ac:dyDescent="0.2">
      <c r="A12" s="12">
        <v>10</v>
      </c>
      <c r="B12" s="47" t="s">
        <v>62</v>
      </c>
      <c r="C12" s="21"/>
      <c r="D12" s="19" t="s">
        <v>5</v>
      </c>
      <c r="E12" s="98">
        <v>360</v>
      </c>
      <c r="F12" s="109"/>
      <c r="G12" s="13">
        <f t="shared" si="0"/>
        <v>0</v>
      </c>
      <c r="H12" s="14">
        <v>0.08</v>
      </c>
      <c r="I12" s="13">
        <f t="shared" si="1"/>
        <v>0</v>
      </c>
      <c r="J12" s="24"/>
      <c r="K12" s="6"/>
      <c r="L12" s="22"/>
    </row>
    <row r="13" spans="1:12" s="31" customFormat="1" ht="43.5" customHeight="1" x14ac:dyDescent="0.2">
      <c r="A13" s="11">
        <v>11</v>
      </c>
      <c r="B13" s="46" t="s">
        <v>69</v>
      </c>
      <c r="C13" s="26"/>
      <c r="D13" s="36" t="s">
        <v>4</v>
      </c>
      <c r="E13" s="98">
        <v>20</v>
      </c>
      <c r="F13" s="109"/>
      <c r="G13" s="13">
        <f t="shared" si="0"/>
        <v>0</v>
      </c>
      <c r="H13" s="14">
        <v>0.08</v>
      </c>
      <c r="I13" s="13">
        <f t="shared" si="1"/>
        <v>0</v>
      </c>
      <c r="J13" s="24"/>
      <c r="K13" s="35"/>
      <c r="L13" s="117"/>
    </row>
    <row r="14" spans="1:12" s="31" customFormat="1" ht="52.5" customHeight="1" x14ac:dyDescent="0.2">
      <c r="A14" s="12">
        <v>12</v>
      </c>
      <c r="B14" s="46" t="s">
        <v>66</v>
      </c>
      <c r="C14" s="26"/>
      <c r="D14" s="36" t="s">
        <v>4</v>
      </c>
      <c r="E14" s="98">
        <v>85</v>
      </c>
      <c r="F14" s="109"/>
      <c r="G14" s="13">
        <f t="shared" si="0"/>
        <v>0</v>
      </c>
      <c r="H14" s="14">
        <v>0.08</v>
      </c>
      <c r="I14" s="13">
        <f t="shared" si="1"/>
        <v>0</v>
      </c>
      <c r="J14" s="24"/>
      <c r="K14" s="35"/>
      <c r="L14" s="117"/>
    </row>
    <row r="15" spans="1:12" s="31" customFormat="1" ht="50.25" customHeight="1" x14ac:dyDescent="0.2">
      <c r="A15" s="11">
        <v>13</v>
      </c>
      <c r="B15" s="46" t="s">
        <v>67</v>
      </c>
      <c r="C15" s="26"/>
      <c r="D15" s="36" t="s">
        <v>4</v>
      </c>
      <c r="E15" s="98">
        <v>15</v>
      </c>
      <c r="F15" s="109"/>
      <c r="G15" s="13">
        <f t="shared" si="0"/>
        <v>0</v>
      </c>
      <c r="H15" s="14">
        <v>0.08</v>
      </c>
      <c r="I15" s="13">
        <f t="shared" si="1"/>
        <v>0</v>
      </c>
      <c r="J15" s="24"/>
      <c r="K15" s="35"/>
      <c r="L15" s="117"/>
    </row>
    <row r="16" spans="1:12" s="31" customFormat="1" ht="36.75" customHeight="1" x14ac:dyDescent="0.2">
      <c r="A16" s="12">
        <v>14</v>
      </c>
      <c r="B16" s="46" t="s">
        <v>68</v>
      </c>
      <c r="C16" s="26"/>
      <c r="D16" s="36" t="s">
        <v>4</v>
      </c>
      <c r="E16" s="98">
        <v>120</v>
      </c>
      <c r="F16" s="109"/>
      <c r="G16" s="13">
        <f t="shared" si="0"/>
        <v>0</v>
      </c>
      <c r="H16" s="14">
        <v>0.08</v>
      </c>
      <c r="I16" s="13">
        <f t="shared" si="1"/>
        <v>0</v>
      </c>
      <c r="J16" s="24"/>
      <c r="K16" s="35"/>
      <c r="L16" s="117"/>
    </row>
    <row r="17" spans="1:12" s="31" customFormat="1" ht="48" customHeight="1" x14ac:dyDescent="0.2">
      <c r="A17" s="11">
        <v>15</v>
      </c>
      <c r="B17" s="46" t="s">
        <v>70</v>
      </c>
      <c r="C17" s="26"/>
      <c r="D17" s="36" t="s">
        <v>4</v>
      </c>
      <c r="E17" s="98">
        <v>20</v>
      </c>
      <c r="F17" s="109"/>
      <c r="G17" s="13">
        <f t="shared" si="0"/>
        <v>0</v>
      </c>
      <c r="H17" s="14">
        <v>0.08</v>
      </c>
      <c r="I17" s="13">
        <f t="shared" si="1"/>
        <v>0</v>
      </c>
      <c r="J17" s="24"/>
      <c r="K17" s="35"/>
      <c r="L17" s="117"/>
    </row>
    <row r="18" spans="1:12" ht="35.25" customHeight="1" x14ac:dyDescent="0.2">
      <c r="A18" s="138" t="s">
        <v>6</v>
      </c>
      <c r="B18" s="139"/>
      <c r="C18" s="139"/>
      <c r="D18" s="139"/>
      <c r="E18" s="139"/>
      <c r="F18" s="140"/>
      <c r="G18" s="50">
        <f>SUM(G3:G17)</f>
        <v>0</v>
      </c>
      <c r="H18" s="51"/>
      <c r="I18" s="50">
        <f>SUM(I3:I17)</f>
        <v>0</v>
      </c>
      <c r="J18" s="44"/>
    </row>
    <row r="19" spans="1:12" ht="22.5" customHeight="1" x14ac:dyDescent="0.2">
      <c r="I19" s="5" t="s">
        <v>130</v>
      </c>
    </row>
  </sheetData>
  <mergeCells count="2">
    <mergeCell ref="A1:J1"/>
    <mergeCell ref="A18:F18"/>
  </mergeCells>
  <pageMargins left="0.23622047244094499" right="0.23622047244094499" top="0.74803149606299202" bottom="0.74803149606299202" header="0.31496062992126" footer="0.31496062992126"/>
  <pageSetup paperSize="9" scale="59" orientation="landscape" r:id="rId1"/>
  <headerFooter>
    <oddHeader>&amp;CZP/39/2024</oddHeader>
    <oddFooter>&amp;LNr sprawy ZP/31/2020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"/>
  <sheetViews>
    <sheetView view="pageBreakPreview" topLeftCell="B1" zoomScaleNormal="100" zoomScaleSheetLayoutView="100" workbookViewId="0">
      <selection activeCell="B3" sqref="B3"/>
    </sheetView>
  </sheetViews>
  <sheetFormatPr defaultRowHeight="11.25" x14ac:dyDescent="0.2"/>
  <cols>
    <col min="1" max="1" width="5.140625" style="5" customWidth="1"/>
    <col min="2" max="2" width="46.42578125" style="5" customWidth="1"/>
    <col min="3" max="3" width="15.140625" style="5" customWidth="1"/>
    <col min="4" max="4" width="7" style="5" customWidth="1"/>
    <col min="5" max="5" width="10.7109375" style="83" customWidth="1"/>
    <col min="6" max="6" width="11" style="5" customWidth="1"/>
    <col min="7" max="7" width="12.28515625" style="5" customWidth="1"/>
    <col min="8" max="8" width="9.42578125" style="5" customWidth="1"/>
    <col min="9" max="10" width="14.42578125" style="5" customWidth="1"/>
    <col min="11" max="11" width="14.85546875" style="5" customWidth="1"/>
    <col min="12" max="12" width="15.7109375" style="5" customWidth="1"/>
    <col min="13" max="16384" width="9.140625" style="5"/>
  </cols>
  <sheetData>
    <row r="1" spans="1:12" s="41" customFormat="1" ht="39" customHeight="1" x14ac:dyDescent="0.2">
      <c r="A1" s="141" t="s">
        <v>14</v>
      </c>
      <c r="B1" s="141"/>
      <c r="C1" s="141"/>
      <c r="D1" s="141"/>
      <c r="E1" s="141"/>
      <c r="F1" s="141"/>
      <c r="G1" s="141"/>
      <c r="H1" s="141"/>
      <c r="I1" s="141"/>
      <c r="J1" s="141"/>
      <c r="K1" s="84"/>
      <c r="L1" s="120" t="s">
        <v>118</v>
      </c>
    </row>
    <row r="2" spans="1:12" ht="48" customHeight="1" x14ac:dyDescent="0.2">
      <c r="A2" s="7" t="s">
        <v>0</v>
      </c>
      <c r="B2" s="7" t="s">
        <v>1</v>
      </c>
      <c r="C2" s="7" t="s">
        <v>2</v>
      </c>
      <c r="D2" s="7" t="s">
        <v>3</v>
      </c>
      <c r="E2" s="81" t="s">
        <v>31</v>
      </c>
      <c r="F2" s="20" t="s">
        <v>9</v>
      </c>
      <c r="G2" s="7" t="s">
        <v>10</v>
      </c>
      <c r="H2" s="7" t="s">
        <v>7</v>
      </c>
      <c r="I2" s="7" t="s">
        <v>11</v>
      </c>
      <c r="J2" s="7" t="s">
        <v>111</v>
      </c>
      <c r="K2" s="7" t="s">
        <v>109</v>
      </c>
      <c r="L2" s="7" t="s">
        <v>110</v>
      </c>
    </row>
    <row r="3" spans="1:12" ht="97.5" customHeight="1" x14ac:dyDescent="0.2">
      <c r="A3" s="10">
        <v>1</v>
      </c>
      <c r="B3" s="21" t="s">
        <v>132</v>
      </c>
      <c r="C3" s="8"/>
      <c r="D3" s="8" t="s">
        <v>8</v>
      </c>
      <c r="E3" s="82">
        <v>200</v>
      </c>
      <c r="F3" s="28"/>
      <c r="G3" s="29">
        <f>F3*E3</f>
        <v>0</v>
      </c>
      <c r="H3" s="25">
        <v>0.08</v>
      </c>
      <c r="I3" s="29">
        <f>G3*1.08</f>
        <v>0</v>
      </c>
      <c r="J3" s="24"/>
      <c r="K3" s="22"/>
      <c r="L3" s="22"/>
    </row>
    <row r="4" spans="1:12" ht="90" customHeight="1" x14ac:dyDescent="0.2">
      <c r="A4" s="10">
        <v>2</v>
      </c>
      <c r="B4" s="21" t="s">
        <v>133</v>
      </c>
      <c r="C4" s="8"/>
      <c r="D4" s="8" t="s">
        <v>8</v>
      </c>
      <c r="E4" s="82">
        <v>80</v>
      </c>
      <c r="F4" s="28"/>
      <c r="G4" s="29">
        <f>F4*E4</f>
        <v>0</v>
      </c>
      <c r="H4" s="25">
        <v>0.08</v>
      </c>
      <c r="I4" s="29">
        <f>G4*1.08</f>
        <v>0</v>
      </c>
      <c r="J4" s="24"/>
      <c r="K4" s="22"/>
      <c r="L4" s="22"/>
    </row>
    <row r="5" spans="1:12" ht="27.75" customHeight="1" x14ac:dyDescent="0.2">
      <c r="A5" s="142" t="s">
        <v>6</v>
      </c>
      <c r="B5" s="143"/>
      <c r="C5" s="143"/>
      <c r="D5" s="143"/>
      <c r="E5" s="143"/>
      <c r="F5" s="144"/>
      <c r="G5" s="48">
        <f>SUM(G3:G4)</f>
        <v>0</v>
      </c>
      <c r="H5" s="49"/>
      <c r="I5" s="50">
        <f>SUM(I3:I4)</f>
        <v>0</v>
      </c>
      <c r="J5" s="80"/>
    </row>
    <row r="6" spans="1:12" ht="23.25" customHeight="1" x14ac:dyDescent="0.2">
      <c r="J6" s="5" t="s">
        <v>130</v>
      </c>
    </row>
  </sheetData>
  <mergeCells count="2">
    <mergeCell ref="A1:J1"/>
    <mergeCell ref="A5:F5"/>
  </mergeCells>
  <pageMargins left="0.23622047244094499" right="0.23622047244094499" top="0.74803149606299202" bottom="0.74803149606299202" header="0.31496062992126" footer="0.31496062992126"/>
  <pageSetup paperSize="9" scale="59" orientation="landscape" r:id="rId1"/>
  <headerFooter>
    <oddHeader>&amp;CZP/39/2024</oddHeader>
    <oddFooter>&amp;LNr sprawy ZP/31/2020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"/>
  <sheetViews>
    <sheetView view="pageBreakPreview" zoomScaleNormal="80" zoomScaleSheetLayoutView="100" workbookViewId="0">
      <selection activeCell="K20" sqref="K20"/>
    </sheetView>
  </sheetViews>
  <sheetFormatPr defaultRowHeight="11.25" x14ac:dyDescent="0.2"/>
  <cols>
    <col min="1" max="1" width="5.42578125" style="9" customWidth="1"/>
    <col min="2" max="2" width="57" style="27" customWidth="1"/>
    <col min="3" max="3" width="18" style="5" customWidth="1"/>
    <col min="4" max="4" width="7" style="9" customWidth="1"/>
    <col min="5" max="5" width="10.7109375" style="9" customWidth="1"/>
    <col min="6" max="6" width="12.7109375" style="9" customWidth="1"/>
    <col min="7" max="7" width="16.28515625" style="5" customWidth="1"/>
    <col min="8" max="8" width="8.140625" style="5" customWidth="1"/>
    <col min="9" max="10" width="16.42578125" style="5" customWidth="1"/>
    <col min="11" max="11" width="16.7109375" style="5" customWidth="1"/>
    <col min="12" max="12" width="15.7109375" style="5" customWidth="1"/>
    <col min="13" max="16384" width="9.140625" style="5"/>
  </cols>
  <sheetData>
    <row r="1" spans="1:12" s="1" customFormat="1" ht="39" customHeight="1" x14ac:dyDescent="0.2">
      <c r="A1" s="134" t="s">
        <v>15</v>
      </c>
      <c r="B1" s="134"/>
      <c r="C1" s="134"/>
      <c r="D1" s="134"/>
      <c r="E1" s="134"/>
      <c r="F1" s="134"/>
      <c r="G1" s="134"/>
      <c r="H1" s="134"/>
      <c r="I1" s="134"/>
      <c r="J1" s="134"/>
      <c r="K1" s="44"/>
      <c r="L1" s="119" t="s">
        <v>119</v>
      </c>
    </row>
    <row r="2" spans="1:12" s="3" customFormat="1" ht="45.75" customHeight="1" x14ac:dyDescent="0.2">
      <c r="A2" s="7" t="s">
        <v>0</v>
      </c>
      <c r="B2" s="7" t="s">
        <v>1</v>
      </c>
      <c r="C2" s="7" t="s">
        <v>2</v>
      </c>
      <c r="D2" s="96" t="s">
        <v>3</v>
      </c>
      <c r="E2" s="81" t="s">
        <v>34</v>
      </c>
      <c r="F2" s="20" t="s">
        <v>9</v>
      </c>
      <c r="G2" s="7" t="s">
        <v>10</v>
      </c>
      <c r="H2" s="7" t="s">
        <v>7</v>
      </c>
      <c r="I2" s="7" t="s">
        <v>11</v>
      </c>
      <c r="J2" s="7" t="s">
        <v>111</v>
      </c>
      <c r="K2" s="7" t="s">
        <v>109</v>
      </c>
      <c r="L2" s="7" t="s">
        <v>110</v>
      </c>
    </row>
    <row r="3" spans="1:12" s="3" customFormat="1" ht="121.5" customHeight="1" x14ac:dyDescent="0.2">
      <c r="A3" s="7">
        <v>1</v>
      </c>
      <c r="B3" s="21" t="s">
        <v>71</v>
      </c>
      <c r="C3" s="97"/>
      <c r="D3" s="96" t="s">
        <v>5</v>
      </c>
      <c r="E3" s="7">
        <v>100</v>
      </c>
      <c r="F3" s="57"/>
      <c r="G3" s="56">
        <f>F3*E3</f>
        <v>0</v>
      </c>
      <c r="H3" s="72">
        <v>0.08</v>
      </c>
      <c r="I3" s="55">
        <f>G3*1.08</f>
        <v>0</v>
      </c>
      <c r="J3" s="24"/>
      <c r="K3" s="7"/>
      <c r="L3" s="97"/>
    </row>
    <row r="4" spans="1:12" ht="120.75" customHeight="1" x14ac:dyDescent="0.2">
      <c r="A4" s="8">
        <v>2</v>
      </c>
      <c r="B4" s="21" t="s">
        <v>72</v>
      </c>
      <c r="C4" s="22"/>
      <c r="D4" s="82" t="s">
        <v>5</v>
      </c>
      <c r="E4" s="8">
        <v>180</v>
      </c>
      <c r="F4" s="58"/>
      <c r="G4" s="56">
        <f t="shared" ref="G4:G11" si="0">F4*E4</f>
        <v>0</v>
      </c>
      <c r="H4" s="72">
        <v>0.08</v>
      </c>
      <c r="I4" s="55">
        <f t="shared" ref="I4:I11" si="1">G4*1.08</f>
        <v>0</v>
      </c>
      <c r="J4" s="24"/>
      <c r="K4" s="8"/>
      <c r="L4" s="22"/>
    </row>
    <row r="5" spans="1:12" ht="113.25" customHeight="1" x14ac:dyDescent="0.2">
      <c r="A5" s="7">
        <v>3</v>
      </c>
      <c r="B5" s="21" t="s">
        <v>75</v>
      </c>
      <c r="C5" s="22"/>
      <c r="D5" s="82" t="s">
        <v>5</v>
      </c>
      <c r="E5" s="8">
        <v>200</v>
      </c>
      <c r="F5" s="58"/>
      <c r="G5" s="56">
        <f t="shared" si="0"/>
        <v>0</v>
      </c>
      <c r="H5" s="72">
        <v>0.08</v>
      </c>
      <c r="I5" s="55">
        <f t="shared" si="1"/>
        <v>0</v>
      </c>
      <c r="J5" s="24"/>
      <c r="K5" s="8"/>
      <c r="L5" s="22"/>
    </row>
    <row r="6" spans="1:12" ht="132.75" customHeight="1" x14ac:dyDescent="0.2">
      <c r="A6" s="8">
        <v>4</v>
      </c>
      <c r="B6" s="21" t="s">
        <v>74</v>
      </c>
      <c r="C6" s="22"/>
      <c r="D6" s="82" t="s">
        <v>5</v>
      </c>
      <c r="E6" s="8">
        <v>250</v>
      </c>
      <c r="F6" s="58"/>
      <c r="G6" s="56">
        <f t="shared" si="0"/>
        <v>0</v>
      </c>
      <c r="H6" s="72">
        <v>0.08</v>
      </c>
      <c r="I6" s="55">
        <f t="shared" si="1"/>
        <v>0</v>
      </c>
      <c r="J6" s="24"/>
      <c r="K6" s="8"/>
      <c r="L6" s="22"/>
    </row>
    <row r="7" spans="1:12" ht="116.25" customHeight="1" x14ac:dyDescent="0.2">
      <c r="A7" s="7">
        <v>5</v>
      </c>
      <c r="B7" s="21" t="s">
        <v>73</v>
      </c>
      <c r="C7" s="22"/>
      <c r="D7" s="82" t="s">
        <v>5</v>
      </c>
      <c r="E7" s="8">
        <v>220</v>
      </c>
      <c r="F7" s="58"/>
      <c r="G7" s="56">
        <f t="shared" si="0"/>
        <v>0</v>
      </c>
      <c r="H7" s="72">
        <v>0.08</v>
      </c>
      <c r="I7" s="55">
        <f t="shared" si="1"/>
        <v>0</v>
      </c>
      <c r="J7" s="24"/>
      <c r="K7" s="8"/>
      <c r="L7" s="22"/>
    </row>
    <row r="8" spans="1:12" ht="36.75" customHeight="1" x14ac:dyDescent="0.2">
      <c r="A8" s="8">
        <v>6</v>
      </c>
      <c r="B8" s="26" t="s">
        <v>76</v>
      </c>
      <c r="C8" s="22"/>
      <c r="D8" s="82" t="s">
        <v>5</v>
      </c>
      <c r="E8" s="8">
        <v>100</v>
      </c>
      <c r="F8" s="59"/>
      <c r="G8" s="56">
        <f t="shared" si="0"/>
        <v>0</v>
      </c>
      <c r="H8" s="72">
        <v>0.08</v>
      </c>
      <c r="I8" s="55">
        <f t="shared" si="1"/>
        <v>0</v>
      </c>
      <c r="J8" s="24"/>
      <c r="K8" s="8"/>
      <c r="L8" s="22"/>
    </row>
    <row r="9" spans="1:12" ht="46.5" customHeight="1" x14ac:dyDescent="0.2">
      <c r="A9" s="7">
        <v>7</v>
      </c>
      <c r="B9" s="26" t="s">
        <v>77</v>
      </c>
      <c r="C9" s="22"/>
      <c r="D9" s="82" t="s">
        <v>5</v>
      </c>
      <c r="E9" s="8">
        <v>2300</v>
      </c>
      <c r="F9" s="59"/>
      <c r="G9" s="56">
        <f t="shared" si="0"/>
        <v>0</v>
      </c>
      <c r="H9" s="72">
        <v>0.08</v>
      </c>
      <c r="I9" s="55">
        <f t="shared" si="1"/>
        <v>0</v>
      </c>
      <c r="J9" s="24"/>
      <c r="K9" s="8"/>
      <c r="L9" s="22"/>
    </row>
    <row r="10" spans="1:12" ht="36.75" customHeight="1" x14ac:dyDescent="0.2">
      <c r="A10" s="8">
        <v>8</v>
      </c>
      <c r="B10" s="26" t="s">
        <v>78</v>
      </c>
      <c r="C10" s="22"/>
      <c r="D10" s="82" t="s">
        <v>5</v>
      </c>
      <c r="E10" s="8">
        <v>50</v>
      </c>
      <c r="F10" s="59"/>
      <c r="G10" s="56">
        <f t="shared" si="0"/>
        <v>0</v>
      </c>
      <c r="H10" s="72">
        <v>0.08</v>
      </c>
      <c r="I10" s="55">
        <f t="shared" si="1"/>
        <v>0</v>
      </c>
      <c r="J10" s="24"/>
      <c r="K10" s="8"/>
      <c r="L10" s="22"/>
    </row>
    <row r="11" spans="1:12" ht="69" customHeight="1" x14ac:dyDescent="0.2">
      <c r="A11" s="7">
        <v>9</v>
      </c>
      <c r="B11" s="21" t="s">
        <v>79</v>
      </c>
      <c r="C11" s="22"/>
      <c r="D11" s="82" t="s">
        <v>5</v>
      </c>
      <c r="E11" s="8">
        <v>250</v>
      </c>
      <c r="F11" s="58"/>
      <c r="G11" s="56">
        <f t="shared" si="0"/>
        <v>0</v>
      </c>
      <c r="H11" s="72">
        <v>0.08</v>
      </c>
      <c r="I11" s="55">
        <f t="shared" si="1"/>
        <v>0</v>
      </c>
      <c r="J11" s="24"/>
      <c r="K11" s="8"/>
      <c r="L11" s="22"/>
    </row>
    <row r="12" spans="1:12" s="4" customFormat="1" ht="33" customHeight="1" x14ac:dyDescent="0.2">
      <c r="A12" s="145" t="s">
        <v>6</v>
      </c>
      <c r="B12" s="145"/>
      <c r="C12" s="145"/>
      <c r="D12" s="145"/>
      <c r="E12" s="145"/>
      <c r="F12" s="145"/>
      <c r="G12" s="38">
        <f>SUM(G3:G11)</f>
        <v>0</v>
      </c>
      <c r="H12" s="39"/>
      <c r="I12" s="40">
        <f>SUM(I3:I11)</f>
        <v>0</v>
      </c>
      <c r="J12" s="44"/>
      <c r="K12" s="18"/>
    </row>
    <row r="13" spans="1:12" ht="29.25" customHeight="1" x14ac:dyDescent="0.2">
      <c r="I13" s="5" t="s">
        <v>130</v>
      </c>
    </row>
    <row r="14" spans="1:12" ht="32.25" customHeight="1" x14ac:dyDescent="0.2"/>
    <row r="15" spans="1:12" ht="32.25" customHeight="1" x14ac:dyDescent="0.2"/>
    <row r="16" spans="1:12" ht="32.25" customHeight="1" x14ac:dyDescent="0.2"/>
    <row r="17" ht="18.75" customHeight="1" x14ac:dyDescent="0.2"/>
    <row r="18" ht="40.5" customHeight="1" x14ac:dyDescent="0.2"/>
    <row r="19" ht="32.25" customHeight="1" x14ac:dyDescent="0.2"/>
    <row r="20" ht="32.25" customHeight="1" x14ac:dyDescent="0.2"/>
    <row r="21" ht="32.25" customHeight="1" x14ac:dyDescent="0.2"/>
    <row r="22" ht="32.25" customHeight="1" x14ac:dyDescent="0.2"/>
    <row r="23" ht="32.25" customHeight="1" x14ac:dyDescent="0.2"/>
    <row r="30" ht="32.25" customHeight="1" x14ac:dyDescent="0.2"/>
    <row r="31" ht="32.25" customHeight="1" x14ac:dyDescent="0.2"/>
    <row r="35" ht="32.25" customHeight="1" x14ac:dyDescent="0.2"/>
    <row r="36" ht="32.25" customHeight="1" x14ac:dyDescent="0.2"/>
  </sheetData>
  <mergeCells count="2">
    <mergeCell ref="A1:J1"/>
    <mergeCell ref="A12:F12"/>
  </mergeCells>
  <pageMargins left="0.23622047244094499" right="0.23622047244094499" top="0.74803149606299202" bottom="0.74803149606299202" header="0.31496062992126" footer="0.31496062992126"/>
  <pageSetup paperSize="9" scale="59" orientation="landscape" r:id="rId1"/>
  <headerFooter>
    <oddHeader>&amp;CZP/39/2024</oddHeader>
    <oddFooter>&amp;LNr sprawy ZP/31/2020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7"/>
  <sheetViews>
    <sheetView view="pageBreakPreview" zoomScaleNormal="100" zoomScaleSheetLayoutView="100" workbookViewId="0">
      <selection activeCell="J15" sqref="J15"/>
    </sheetView>
  </sheetViews>
  <sheetFormatPr defaultRowHeight="11.25" x14ac:dyDescent="0.2"/>
  <cols>
    <col min="1" max="1" width="5.42578125" style="9" customWidth="1"/>
    <col min="2" max="2" width="46.140625" style="27" customWidth="1"/>
    <col min="3" max="3" width="16.28515625" style="5" customWidth="1"/>
    <col min="4" max="4" width="7" style="9" customWidth="1"/>
    <col min="5" max="5" width="10.7109375" style="93" customWidth="1"/>
    <col min="6" max="6" width="12.7109375" style="9" customWidth="1"/>
    <col min="7" max="7" width="16.28515625" style="5" customWidth="1"/>
    <col min="8" max="8" width="8.140625" style="5" customWidth="1"/>
    <col min="9" max="10" width="16.42578125" style="5" customWidth="1"/>
    <col min="11" max="11" width="16.7109375" style="5" customWidth="1"/>
    <col min="12" max="12" width="15.7109375" style="5" customWidth="1"/>
    <col min="13" max="16384" width="9.140625" style="5"/>
  </cols>
  <sheetData>
    <row r="1" spans="1:12" s="1" customFormat="1" ht="39" customHeight="1" x14ac:dyDescent="0.2">
      <c r="A1" s="134" t="s">
        <v>16</v>
      </c>
      <c r="B1" s="134"/>
      <c r="C1" s="134"/>
      <c r="D1" s="134"/>
      <c r="E1" s="134"/>
      <c r="F1" s="134"/>
      <c r="G1" s="134"/>
      <c r="H1" s="134"/>
      <c r="I1" s="134"/>
      <c r="J1" s="134"/>
      <c r="K1" s="44"/>
      <c r="L1" s="119" t="s">
        <v>120</v>
      </c>
    </row>
    <row r="2" spans="1:12" s="3" customFormat="1" ht="52.5" customHeight="1" x14ac:dyDescent="0.2">
      <c r="A2" s="7" t="s">
        <v>0</v>
      </c>
      <c r="B2" s="7" t="s">
        <v>1</v>
      </c>
      <c r="C2" s="7" t="s">
        <v>2</v>
      </c>
      <c r="D2" s="7" t="s">
        <v>3</v>
      </c>
      <c r="E2" s="81" t="s">
        <v>34</v>
      </c>
      <c r="F2" s="20" t="s">
        <v>9</v>
      </c>
      <c r="G2" s="7" t="s">
        <v>10</v>
      </c>
      <c r="H2" s="7" t="s">
        <v>7</v>
      </c>
      <c r="I2" s="7" t="s">
        <v>11</v>
      </c>
      <c r="J2" s="7" t="s">
        <v>111</v>
      </c>
      <c r="K2" s="7" t="s">
        <v>109</v>
      </c>
      <c r="L2" s="7" t="s">
        <v>110</v>
      </c>
    </row>
    <row r="3" spans="1:12" ht="47.25" customHeight="1" x14ac:dyDescent="0.2">
      <c r="A3" s="8">
        <v>1</v>
      </c>
      <c r="B3" s="52" t="s">
        <v>49</v>
      </c>
      <c r="C3" s="85"/>
      <c r="D3" s="8" t="s">
        <v>5</v>
      </c>
      <c r="E3" s="85">
        <v>1000</v>
      </c>
      <c r="F3" s="24"/>
      <c r="G3" s="24">
        <f>F3*E3</f>
        <v>0</v>
      </c>
      <c r="H3" s="25">
        <v>0.08</v>
      </c>
      <c r="I3" s="24">
        <f>G3*1.08</f>
        <v>0</v>
      </c>
      <c r="J3" s="24"/>
      <c r="K3" s="8"/>
      <c r="L3" s="22"/>
    </row>
    <row r="4" spans="1:12" ht="41.25" customHeight="1" x14ac:dyDescent="0.2">
      <c r="A4" s="8">
        <v>2</v>
      </c>
      <c r="B4" s="52" t="s">
        <v>50</v>
      </c>
      <c r="C4" s="85"/>
      <c r="D4" s="8" t="s">
        <v>5</v>
      </c>
      <c r="E4" s="85">
        <v>100</v>
      </c>
      <c r="F4" s="24"/>
      <c r="G4" s="24">
        <f t="shared" ref="G4:G9" si="0">F4*E4</f>
        <v>0</v>
      </c>
      <c r="H4" s="25">
        <v>0.08</v>
      </c>
      <c r="I4" s="24">
        <f t="shared" ref="I4:I9" si="1">G4*1.08</f>
        <v>0</v>
      </c>
      <c r="J4" s="24"/>
      <c r="K4" s="8"/>
      <c r="L4" s="22"/>
    </row>
    <row r="5" spans="1:12" ht="65.25" customHeight="1" x14ac:dyDescent="0.2">
      <c r="A5" s="8">
        <v>3</v>
      </c>
      <c r="B5" s="52" t="s">
        <v>51</v>
      </c>
      <c r="C5" s="85"/>
      <c r="D5" s="8" t="s">
        <v>5</v>
      </c>
      <c r="E5" s="85">
        <v>2200</v>
      </c>
      <c r="F5" s="24"/>
      <c r="G5" s="24">
        <f t="shared" si="0"/>
        <v>0</v>
      </c>
      <c r="H5" s="25">
        <v>0.08</v>
      </c>
      <c r="I5" s="24">
        <f t="shared" si="1"/>
        <v>0</v>
      </c>
      <c r="J5" s="24"/>
      <c r="K5" s="8"/>
      <c r="L5" s="22"/>
    </row>
    <row r="6" spans="1:12" ht="55.5" customHeight="1" x14ac:dyDescent="0.2">
      <c r="A6" s="8">
        <v>4</v>
      </c>
      <c r="B6" s="52" t="s">
        <v>52</v>
      </c>
      <c r="C6" s="85"/>
      <c r="D6" s="8" t="s">
        <v>5</v>
      </c>
      <c r="E6" s="85">
        <v>50</v>
      </c>
      <c r="F6" s="24"/>
      <c r="G6" s="24">
        <f t="shared" si="0"/>
        <v>0</v>
      </c>
      <c r="H6" s="25">
        <v>0.08</v>
      </c>
      <c r="I6" s="24">
        <f t="shared" si="1"/>
        <v>0</v>
      </c>
      <c r="J6" s="24"/>
      <c r="K6" s="8"/>
      <c r="L6" s="22"/>
    </row>
    <row r="7" spans="1:12" s="104" customFormat="1" ht="45.75" customHeight="1" x14ac:dyDescent="0.2">
      <c r="A7" s="8">
        <v>5</v>
      </c>
      <c r="B7" s="112" t="s">
        <v>55</v>
      </c>
      <c r="C7" s="85"/>
      <c r="D7" s="8" t="s">
        <v>5</v>
      </c>
      <c r="E7" s="85">
        <v>50</v>
      </c>
      <c r="F7" s="24"/>
      <c r="G7" s="24">
        <f t="shared" si="0"/>
        <v>0</v>
      </c>
      <c r="H7" s="25">
        <v>0.08</v>
      </c>
      <c r="I7" s="24">
        <f t="shared" si="1"/>
        <v>0</v>
      </c>
      <c r="J7" s="103"/>
      <c r="K7" s="102"/>
      <c r="L7" s="121"/>
    </row>
    <row r="8" spans="1:12" ht="43.5" customHeight="1" x14ac:dyDescent="0.2">
      <c r="A8" s="8">
        <v>6</v>
      </c>
      <c r="B8" s="52" t="s">
        <v>53</v>
      </c>
      <c r="C8" s="85"/>
      <c r="D8" s="8" t="s">
        <v>5</v>
      </c>
      <c r="E8" s="85">
        <v>100</v>
      </c>
      <c r="F8" s="24"/>
      <c r="G8" s="24">
        <f t="shared" si="0"/>
        <v>0</v>
      </c>
      <c r="H8" s="25">
        <v>0.08</v>
      </c>
      <c r="I8" s="24">
        <f t="shared" si="1"/>
        <v>0</v>
      </c>
      <c r="J8" s="24"/>
      <c r="K8" s="8"/>
      <c r="L8" s="22"/>
    </row>
    <row r="9" spans="1:12" ht="36.75" customHeight="1" x14ac:dyDescent="0.2">
      <c r="A9" s="8">
        <v>7</v>
      </c>
      <c r="B9" s="52" t="s">
        <v>54</v>
      </c>
      <c r="C9" s="85"/>
      <c r="D9" s="8" t="s">
        <v>5</v>
      </c>
      <c r="E9" s="85">
        <v>100</v>
      </c>
      <c r="F9" s="24"/>
      <c r="G9" s="24">
        <f t="shared" si="0"/>
        <v>0</v>
      </c>
      <c r="H9" s="25">
        <v>0.08</v>
      </c>
      <c r="I9" s="24">
        <f t="shared" si="1"/>
        <v>0</v>
      </c>
      <c r="J9" s="24"/>
      <c r="K9" s="8"/>
      <c r="L9" s="22"/>
    </row>
    <row r="10" spans="1:12" s="4" customFormat="1" ht="33" customHeight="1" x14ac:dyDescent="0.2">
      <c r="A10" s="145" t="s">
        <v>6</v>
      </c>
      <c r="B10" s="145"/>
      <c r="C10" s="145"/>
      <c r="D10" s="145"/>
      <c r="E10" s="145"/>
      <c r="F10" s="145"/>
      <c r="G10" s="38">
        <f>SUM(G3:G9)</f>
        <v>0</v>
      </c>
      <c r="H10" s="39"/>
      <c r="I10" s="40">
        <f>SUM(I3:I9)</f>
        <v>0</v>
      </c>
      <c r="J10" s="44"/>
      <c r="K10" s="18"/>
    </row>
    <row r="11" spans="1:12" ht="32.25" customHeight="1" x14ac:dyDescent="0.2">
      <c r="I11" s="5" t="s">
        <v>130</v>
      </c>
    </row>
    <row r="12" spans="1:12" ht="32.25" customHeight="1" x14ac:dyDescent="0.2"/>
    <row r="13" spans="1:12" ht="35.25" customHeight="1" x14ac:dyDescent="0.2"/>
    <row r="14" spans="1:12" ht="29.25" customHeight="1" x14ac:dyDescent="0.2"/>
    <row r="15" spans="1:12" ht="32.25" customHeight="1" x14ac:dyDescent="0.2"/>
    <row r="16" spans="1:12" ht="32.25" customHeight="1" x14ac:dyDescent="0.2"/>
    <row r="17" ht="32.25" customHeight="1" x14ac:dyDescent="0.2"/>
    <row r="18" ht="18.75" customHeight="1" x14ac:dyDescent="0.2"/>
    <row r="19" ht="40.5" customHeight="1" x14ac:dyDescent="0.2"/>
    <row r="20" ht="32.25" customHeight="1" x14ac:dyDescent="0.2"/>
    <row r="21" ht="32.25" customHeight="1" x14ac:dyDescent="0.2"/>
    <row r="22" ht="32.25" customHeight="1" x14ac:dyDescent="0.2"/>
    <row r="23" ht="32.25" customHeight="1" x14ac:dyDescent="0.2"/>
    <row r="24" ht="32.25" customHeight="1" x14ac:dyDescent="0.2"/>
    <row r="31" ht="32.25" customHeight="1" x14ac:dyDescent="0.2"/>
    <row r="32" ht="32.25" customHeight="1" x14ac:dyDescent="0.2"/>
    <row r="36" ht="32.25" customHeight="1" x14ac:dyDescent="0.2"/>
    <row r="37" ht="32.25" customHeight="1" x14ac:dyDescent="0.2"/>
  </sheetData>
  <mergeCells count="2">
    <mergeCell ref="A1:J1"/>
    <mergeCell ref="A10:F10"/>
  </mergeCells>
  <pageMargins left="0.23622047244094499" right="0.23622047244094499" top="0.74803149606299202" bottom="0.74803149606299202" header="0.31496062992126" footer="0.31496062992126"/>
  <pageSetup paperSize="9" scale="59" orientation="landscape" r:id="rId1"/>
  <headerFooter>
    <oddHeader>&amp;CZP/39/2024</oddHeader>
    <oddFooter>&amp;LNr sprawy ZP/31/2020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tabSelected="1" view="pageBreakPreview" zoomScaleNormal="100" zoomScaleSheetLayoutView="100" workbookViewId="0">
      <selection activeCell="I10" sqref="I10"/>
    </sheetView>
  </sheetViews>
  <sheetFormatPr defaultRowHeight="11.25" x14ac:dyDescent="0.2"/>
  <cols>
    <col min="1" max="1" width="5.42578125" style="9" customWidth="1"/>
    <col min="2" max="2" width="46.140625" style="27" customWidth="1"/>
    <col min="3" max="3" width="16.28515625" style="5" customWidth="1"/>
    <col min="4" max="4" width="7" style="9" customWidth="1"/>
    <col min="5" max="5" width="10.7109375" style="93" customWidth="1"/>
    <col min="6" max="6" width="12.7109375" style="9" customWidth="1"/>
    <col min="7" max="7" width="16.28515625" style="5" customWidth="1"/>
    <col min="8" max="8" width="8.140625" style="5" customWidth="1"/>
    <col min="9" max="10" width="16.42578125" style="5" customWidth="1"/>
    <col min="11" max="11" width="16.7109375" style="5" customWidth="1"/>
    <col min="12" max="12" width="15.7109375" style="5" customWidth="1"/>
    <col min="13" max="16384" width="9.140625" style="5"/>
  </cols>
  <sheetData>
    <row r="1" spans="1:12" s="1" customFormat="1" ht="39" customHeight="1" x14ac:dyDescent="0.2">
      <c r="A1" s="134" t="s">
        <v>17</v>
      </c>
      <c r="B1" s="134"/>
      <c r="C1" s="134"/>
      <c r="D1" s="134"/>
      <c r="E1" s="134"/>
      <c r="F1" s="134"/>
      <c r="G1" s="134"/>
      <c r="H1" s="134"/>
      <c r="I1" s="134"/>
      <c r="J1" s="134"/>
      <c r="K1" s="44"/>
      <c r="L1" s="119" t="s">
        <v>121</v>
      </c>
    </row>
    <row r="2" spans="1:12" s="3" customFormat="1" ht="45.75" customHeight="1" x14ac:dyDescent="0.2">
      <c r="A2" s="7" t="s">
        <v>0</v>
      </c>
      <c r="B2" s="7" t="s">
        <v>1</v>
      </c>
      <c r="C2" s="7" t="s">
        <v>2</v>
      </c>
      <c r="D2" s="7" t="s">
        <v>3</v>
      </c>
      <c r="E2" s="81" t="s">
        <v>31</v>
      </c>
      <c r="F2" s="20" t="s">
        <v>9</v>
      </c>
      <c r="G2" s="7" t="s">
        <v>10</v>
      </c>
      <c r="H2" s="7" t="s">
        <v>7</v>
      </c>
      <c r="I2" s="7" t="s">
        <v>11</v>
      </c>
      <c r="J2" s="7" t="s">
        <v>111</v>
      </c>
      <c r="K2" s="7" t="s">
        <v>109</v>
      </c>
      <c r="L2" s="7" t="s">
        <v>110</v>
      </c>
    </row>
    <row r="3" spans="1:12" ht="191.25" customHeight="1" x14ac:dyDescent="0.2">
      <c r="A3" s="8">
        <v>1</v>
      </c>
      <c r="B3" s="53" t="s">
        <v>135</v>
      </c>
      <c r="C3" s="22"/>
      <c r="D3" s="8" t="s">
        <v>8</v>
      </c>
      <c r="E3" s="85">
        <v>200</v>
      </c>
      <c r="F3" s="23"/>
      <c r="G3" s="24">
        <f>F3*E3</f>
        <v>0</v>
      </c>
      <c r="H3" s="25">
        <v>0.08</v>
      </c>
      <c r="I3" s="24">
        <f>G3*1.08</f>
        <v>0</v>
      </c>
      <c r="J3" s="24"/>
      <c r="K3" s="22"/>
      <c r="L3" s="22"/>
    </row>
    <row r="4" spans="1:12" s="4" customFormat="1" ht="33" customHeight="1" x14ac:dyDescent="0.2">
      <c r="A4" s="145" t="s">
        <v>6</v>
      </c>
      <c r="B4" s="145"/>
      <c r="C4" s="145"/>
      <c r="D4" s="145"/>
      <c r="E4" s="145"/>
      <c r="F4" s="145"/>
      <c r="G4" s="127">
        <f>SUM(G3)</f>
        <v>0</v>
      </c>
      <c r="H4" s="39"/>
      <c r="I4" s="127">
        <f>G4*1.08</f>
        <v>0</v>
      </c>
      <c r="J4" s="44"/>
      <c r="K4" s="18"/>
    </row>
    <row r="5" spans="1:12" ht="32.25" customHeight="1" x14ac:dyDescent="0.2">
      <c r="I5" s="5" t="s">
        <v>130</v>
      </c>
    </row>
    <row r="6" spans="1:12" ht="32.25" customHeight="1" x14ac:dyDescent="0.2"/>
    <row r="7" spans="1:12" ht="35.25" customHeight="1" x14ac:dyDescent="0.2"/>
    <row r="8" spans="1:12" ht="29.25" customHeight="1" x14ac:dyDescent="0.2"/>
    <row r="9" spans="1:12" ht="32.25" customHeight="1" x14ac:dyDescent="0.2"/>
    <row r="10" spans="1:12" ht="32.25" customHeight="1" x14ac:dyDescent="0.2"/>
    <row r="11" spans="1:12" ht="32.25" customHeight="1" x14ac:dyDescent="0.2"/>
    <row r="12" spans="1:12" ht="18.75" customHeight="1" x14ac:dyDescent="0.2"/>
    <row r="13" spans="1:12" ht="40.5" customHeight="1" x14ac:dyDescent="0.2"/>
    <row r="14" spans="1:12" ht="32.25" customHeight="1" x14ac:dyDescent="0.2"/>
    <row r="15" spans="1:12" ht="32.25" customHeight="1" x14ac:dyDescent="0.2"/>
    <row r="16" spans="1:12" ht="32.25" customHeight="1" x14ac:dyDescent="0.2"/>
    <row r="17" ht="32.25" customHeight="1" x14ac:dyDescent="0.2"/>
    <row r="18" ht="32.25" customHeight="1" x14ac:dyDescent="0.2"/>
    <row r="25" ht="32.25" customHeight="1" x14ac:dyDescent="0.2"/>
    <row r="26" ht="32.25" customHeight="1" x14ac:dyDescent="0.2"/>
    <row r="30" ht="32.25" customHeight="1" x14ac:dyDescent="0.2"/>
    <row r="31" ht="32.25" customHeight="1" x14ac:dyDescent="0.2"/>
  </sheetData>
  <mergeCells count="2">
    <mergeCell ref="A1:J1"/>
    <mergeCell ref="A4:F4"/>
  </mergeCells>
  <pageMargins left="0.23622047244094499" right="0.23622047244094499" top="0.74803149606299202" bottom="0.74803149606299202" header="0.31496062992126" footer="0.31496062992126"/>
  <pageSetup paperSize="9" scale="59" orientation="landscape" r:id="rId1"/>
  <headerFooter>
    <oddHeader>&amp;CZP/39/2024</oddHeader>
    <oddFooter>&amp;LNr sprawy ZP/31/2020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view="pageBreakPreview" zoomScaleNormal="100" zoomScaleSheetLayoutView="100" workbookViewId="0">
      <selection activeCell="H8" sqref="H8"/>
    </sheetView>
  </sheetViews>
  <sheetFormatPr defaultRowHeight="11.25" x14ac:dyDescent="0.2"/>
  <cols>
    <col min="1" max="1" width="5.42578125" style="9" customWidth="1"/>
    <col min="2" max="2" width="38.140625" style="27" customWidth="1"/>
    <col min="3" max="3" width="16.28515625" style="5" customWidth="1"/>
    <col min="4" max="4" width="7" style="9" customWidth="1"/>
    <col min="5" max="5" width="10.7109375" style="93" customWidth="1"/>
    <col min="6" max="6" width="12.7109375" style="9" customWidth="1"/>
    <col min="7" max="7" width="16.28515625" style="5" customWidth="1"/>
    <col min="8" max="8" width="8.140625" style="5" customWidth="1"/>
    <col min="9" max="10" width="16.42578125" style="5" customWidth="1"/>
    <col min="11" max="11" width="16.7109375" style="5" customWidth="1"/>
    <col min="12" max="12" width="15.7109375" style="5" customWidth="1"/>
    <col min="13" max="16384" width="9.140625" style="5"/>
  </cols>
  <sheetData>
    <row r="1" spans="1:12" s="1" customFormat="1" ht="39" customHeight="1" x14ac:dyDescent="0.2">
      <c r="A1" s="134" t="s">
        <v>103</v>
      </c>
      <c r="B1" s="134"/>
      <c r="C1" s="134"/>
      <c r="D1" s="134"/>
      <c r="E1" s="134"/>
      <c r="F1" s="134"/>
      <c r="G1" s="134"/>
      <c r="H1" s="134"/>
      <c r="I1" s="134"/>
      <c r="J1" s="134"/>
      <c r="K1" s="44"/>
      <c r="L1" s="119" t="s">
        <v>122</v>
      </c>
    </row>
    <row r="2" spans="1:12" s="3" customFormat="1" ht="45" customHeight="1" x14ac:dyDescent="0.2">
      <c r="A2" s="7" t="s">
        <v>0</v>
      </c>
      <c r="B2" s="7" t="s">
        <v>1</v>
      </c>
      <c r="C2" s="7" t="s">
        <v>2</v>
      </c>
      <c r="D2" s="7" t="s">
        <v>3</v>
      </c>
      <c r="E2" s="81" t="s">
        <v>31</v>
      </c>
      <c r="F2" s="20" t="s">
        <v>9</v>
      </c>
      <c r="G2" s="7" t="s">
        <v>10</v>
      </c>
      <c r="H2" s="7" t="s">
        <v>7</v>
      </c>
      <c r="I2" s="7" t="s">
        <v>11</v>
      </c>
      <c r="J2" s="7" t="s">
        <v>111</v>
      </c>
      <c r="K2" s="7" t="s">
        <v>109</v>
      </c>
      <c r="L2" s="7" t="s">
        <v>110</v>
      </c>
    </row>
    <row r="3" spans="1:12" ht="73.5" customHeight="1" x14ac:dyDescent="0.2">
      <c r="A3" s="8">
        <v>1</v>
      </c>
      <c r="B3" s="54" t="s">
        <v>84</v>
      </c>
      <c r="C3" s="22"/>
      <c r="D3" s="8" t="s">
        <v>18</v>
      </c>
      <c r="E3" s="85">
        <v>20</v>
      </c>
      <c r="F3" s="23"/>
      <c r="G3" s="131">
        <f>SUM(E3*F3)</f>
        <v>0</v>
      </c>
      <c r="H3" s="25">
        <v>0.08</v>
      </c>
      <c r="I3" s="24">
        <f>G3*1.08</f>
        <v>0</v>
      </c>
      <c r="J3" s="24"/>
      <c r="K3" s="8"/>
      <c r="L3" s="22"/>
    </row>
    <row r="4" spans="1:12" ht="69" customHeight="1" x14ac:dyDescent="0.2">
      <c r="A4" s="8">
        <v>2</v>
      </c>
      <c r="B4" s="54" t="s">
        <v>85</v>
      </c>
      <c r="C4" s="22"/>
      <c r="D4" s="8" t="s">
        <v>18</v>
      </c>
      <c r="E4" s="85">
        <v>40</v>
      </c>
      <c r="F4" s="23"/>
      <c r="G4" s="131">
        <f>SUM(E4*F4)</f>
        <v>0</v>
      </c>
      <c r="H4" s="25">
        <v>0.08</v>
      </c>
      <c r="I4" s="24">
        <f>G4*1.08</f>
        <v>0</v>
      </c>
      <c r="J4" s="24"/>
      <c r="K4" s="8"/>
      <c r="L4" s="22"/>
    </row>
    <row r="5" spans="1:12" s="4" customFormat="1" ht="33" customHeight="1" x14ac:dyDescent="0.2">
      <c r="A5" s="145" t="s">
        <v>6</v>
      </c>
      <c r="B5" s="145"/>
      <c r="C5" s="145"/>
      <c r="D5" s="145"/>
      <c r="E5" s="145"/>
      <c r="F5" s="145"/>
      <c r="G5" s="38">
        <f>SUM(G3:G4)</f>
        <v>0</v>
      </c>
      <c r="H5" s="39"/>
      <c r="I5" s="40">
        <f>SUM(I3:I4)</f>
        <v>0</v>
      </c>
      <c r="J5" s="44"/>
      <c r="K5" s="18"/>
    </row>
    <row r="6" spans="1:12" ht="32.25" customHeight="1" x14ac:dyDescent="0.2">
      <c r="I6" s="5" t="s">
        <v>130</v>
      </c>
    </row>
    <row r="7" spans="1:12" ht="35.25" customHeight="1" x14ac:dyDescent="0.2"/>
    <row r="8" spans="1:12" ht="29.25" customHeight="1" x14ac:dyDescent="0.2"/>
    <row r="9" spans="1:12" ht="32.25" customHeight="1" x14ac:dyDescent="0.2"/>
    <row r="10" spans="1:12" ht="32.25" customHeight="1" x14ac:dyDescent="0.2"/>
    <row r="11" spans="1:12" ht="32.25" customHeight="1" x14ac:dyDescent="0.2"/>
    <row r="12" spans="1:12" ht="18.75" customHeight="1" x14ac:dyDescent="0.2"/>
    <row r="13" spans="1:12" ht="40.5" customHeight="1" x14ac:dyDescent="0.2"/>
    <row r="14" spans="1:12" ht="32.25" customHeight="1" x14ac:dyDescent="0.2"/>
    <row r="15" spans="1:12" ht="32.25" customHeight="1" x14ac:dyDescent="0.2"/>
    <row r="16" spans="1:12" ht="32.25" customHeight="1" x14ac:dyDescent="0.2"/>
    <row r="17" ht="32.25" customHeight="1" x14ac:dyDescent="0.2"/>
    <row r="18" ht="32.25" customHeight="1" x14ac:dyDescent="0.2"/>
    <row r="25" ht="32.25" customHeight="1" x14ac:dyDescent="0.2"/>
    <row r="26" ht="32.25" customHeight="1" x14ac:dyDescent="0.2"/>
    <row r="30" ht="32.25" customHeight="1" x14ac:dyDescent="0.2"/>
    <row r="31" ht="32.25" customHeight="1" x14ac:dyDescent="0.2"/>
  </sheetData>
  <mergeCells count="2">
    <mergeCell ref="A1:J1"/>
    <mergeCell ref="A5:F5"/>
  </mergeCells>
  <pageMargins left="0.23622047244094499" right="0.23622047244094499" top="0.74803149606299202" bottom="0.74803149606299202" header="0.31496062992126" footer="0.31496062992126"/>
  <pageSetup paperSize="9" scale="59" orientation="landscape" r:id="rId1"/>
  <headerFooter>
    <oddHeader>&amp;CZP/39/2024</oddHeader>
    <oddFooter>&amp;LNr sprawy ZP/31/2020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"/>
  <sheetViews>
    <sheetView view="pageBreakPreview" zoomScaleNormal="100" zoomScaleSheetLayoutView="100" workbookViewId="0">
      <selection activeCell="F11" sqref="F11"/>
    </sheetView>
  </sheetViews>
  <sheetFormatPr defaultRowHeight="12.75" x14ac:dyDescent="0.2"/>
  <cols>
    <col min="1" max="1" width="3.7109375" customWidth="1"/>
    <col min="2" max="2" width="50.140625" customWidth="1"/>
    <col min="3" max="3" width="17" customWidth="1"/>
    <col min="5" max="5" width="11.28515625" style="86" customWidth="1"/>
    <col min="7" max="7" width="13.85546875" customWidth="1"/>
    <col min="9" max="9" width="13.42578125" customWidth="1"/>
    <col min="10" max="10" width="13.85546875" style="89" customWidth="1"/>
    <col min="11" max="11" width="17" customWidth="1"/>
    <col min="12" max="12" width="15" customWidth="1"/>
  </cols>
  <sheetData>
    <row r="1" spans="1:14" ht="40.5" customHeight="1" x14ac:dyDescent="0.2">
      <c r="A1" s="147" t="s">
        <v>104</v>
      </c>
      <c r="B1" s="147"/>
      <c r="C1" s="147"/>
      <c r="D1" s="147"/>
      <c r="E1" s="147"/>
      <c r="F1" s="147"/>
      <c r="G1" s="147"/>
      <c r="H1" s="147"/>
      <c r="I1" s="147"/>
      <c r="J1" s="147"/>
      <c r="L1" s="125" t="s">
        <v>123</v>
      </c>
      <c r="M1" s="60"/>
      <c r="N1" s="60"/>
    </row>
    <row r="2" spans="1:14" ht="57" customHeight="1" x14ac:dyDescent="0.2">
      <c r="A2" s="76" t="s">
        <v>19</v>
      </c>
      <c r="B2" s="90" t="s">
        <v>20</v>
      </c>
      <c r="C2" s="11" t="s">
        <v>2</v>
      </c>
      <c r="D2" s="90" t="s">
        <v>21</v>
      </c>
      <c r="E2" s="91" t="s">
        <v>31</v>
      </c>
      <c r="F2" s="92" t="s">
        <v>33</v>
      </c>
      <c r="G2" s="90" t="s">
        <v>12</v>
      </c>
      <c r="H2" s="90" t="s">
        <v>22</v>
      </c>
      <c r="I2" s="90" t="s">
        <v>13</v>
      </c>
      <c r="J2" s="7" t="s">
        <v>111</v>
      </c>
      <c r="K2" s="7" t="s">
        <v>109</v>
      </c>
      <c r="L2" s="7" t="s">
        <v>110</v>
      </c>
      <c r="M2" s="60"/>
      <c r="N2" s="60"/>
    </row>
    <row r="3" spans="1:14" ht="39" customHeight="1" x14ac:dyDescent="0.2">
      <c r="A3" s="61">
        <v>1</v>
      </c>
      <c r="B3" s="73" t="s">
        <v>86</v>
      </c>
      <c r="C3" s="62"/>
      <c r="D3" s="61" t="s">
        <v>8</v>
      </c>
      <c r="E3" s="87">
        <v>5</v>
      </c>
      <c r="F3" s="63"/>
      <c r="G3" s="64">
        <f>F3*E3</f>
        <v>0</v>
      </c>
      <c r="H3" s="65">
        <v>0.08</v>
      </c>
      <c r="I3" s="77">
        <f>G3*1.08</f>
        <v>0</v>
      </c>
      <c r="J3" s="94"/>
      <c r="K3" s="8"/>
      <c r="L3" s="130"/>
      <c r="M3" s="60"/>
      <c r="N3" s="60"/>
    </row>
    <row r="4" spans="1:14" ht="42.75" customHeight="1" x14ac:dyDescent="0.2">
      <c r="A4" s="66">
        <v>2</v>
      </c>
      <c r="B4" s="73" t="s">
        <v>87</v>
      </c>
      <c r="C4" s="62"/>
      <c r="D4" s="61" t="s">
        <v>8</v>
      </c>
      <c r="E4" s="88">
        <v>10</v>
      </c>
      <c r="F4" s="67"/>
      <c r="G4" s="64">
        <f t="shared" ref="G4:G7" si="0">F4*E4</f>
        <v>0</v>
      </c>
      <c r="H4" s="65">
        <v>0.08</v>
      </c>
      <c r="I4" s="77">
        <f t="shared" ref="I4:I7" si="1">G4*1.08</f>
        <v>0</v>
      </c>
      <c r="J4" s="94"/>
      <c r="K4" s="8"/>
      <c r="L4" s="130"/>
      <c r="M4" s="60"/>
      <c r="N4" s="60"/>
    </row>
    <row r="5" spans="1:14" ht="37.5" customHeight="1" x14ac:dyDescent="0.2">
      <c r="A5" s="61">
        <v>3</v>
      </c>
      <c r="B5" s="73" t="s">
        <v>113</v>
      </c>
      <c r="C5" s="74"/>
      <c r="D5" s="61" t="s">
        <v>8</v>
      </c>
      <c r="E5" s="88">
        <v>30</v>
      </c>
      <c r="F5" s="67"/>
      <c r="G5" s="64">
        <f t="shared" si="0"/>
        <v>0</v>
      </c>
      <c r="H5" s="65">
        <v>0.08</v>
      </c>
      <c r="I5" s="77">
        <f t="shared" si="1"/>
        <v>0</v>
      </c>
      <c r="J5" s="94"/>
      <c r="K5" s="8"/>
      <c r="L5" s="130"/>
      <c r="M5" s="60"/>
      <c r="N5" s="60"/>
    </row>
    <row r="6" spans="1:14" ht="59.25" customHeight="1" x14ac:dyDescent="0.2">
      <c r="A6" s="61">
        <v>4</v>
      </c>
      <c r="B6" s="73" t="s">
        <v>88</v>
      </c>
      <c r="C6" s="74"/>
      <c r="D6" s="61" t="s">
        <v>8</v>
      </c>
      <c r="E6" s="88">
        <v>30</v>
      </c>
      <c r="F6" s="67"/>
      <c r="G6" s="64">
        <f t="shared" si="0"/>
        <v>0</v>
      </c>
      <c r="H6" s="65">
        <v>0.08</v>
      </c>
      <c r="I6" s="77">
        <f t="shared" si="1"/>
        <v>0</v>
      </c>
      <c r="J6" s="94"/>
      <c r="K6" s="8"/>
      <c r="L6" s="130"/>
      <c r="M6" s="60"/>
      <c r="N6" s="60"/>
    </row>
    <row r="7" spans="1:14" ht="56.25" customHeight="1" x14ac:dyDescent="0.2">
      <c r="A7" s="61">
        <v>5</v>
      </c>
      <c r="B7" s="73" t="s">
        <v>89</v>
      </c>
      <c r="C7" s="74"/>
      <c r="D7" s="61" t="s">
        <v>8</v>
      </c>
      <c r="E7" s="88">
        <v>30</v>
      </c>
      <c r="F7" s="67"/>
      <c r="G7" s="64">
        <f t="shared" si="0"/>
        <v>0</v>
      </c>
      <c r="H7" s="65">
        <v>0.08</v>
      </c>
      <c r="I7" s="77">
        <f t="shared" si="1"/>
        <v>0</v>
      </c>
      <c r="J7" s="94"/>
      <c r="K7" s="8"/>
      <c r="L7" s="130"/>
      <c r="M7" s="60"/>
      <c r="N7" s="60"/>
    </row>
    <row r="8" spans="1:14" ht="21" customHeight="1" x14ac:dyDescent="0.2">
      <c r="A8" s="146" t="s">
        <v>6</v>
      </c>
      <c r="B8" s="146"/>
      <c r="C8" s="146"/>
      <c r="D8" s="146"/>
      <c r="E8" s="146"/>
      <c r="F8" s="146"/>
      <c r="G8" s="68">
        <f>SUM(G3:G7)</f>
        <v>0</v>
      </c>
      <c r="H8" s="69"/>
      <c r="I8" s="70">
        <f>SUM(I3:I7)</f>
        <v>0</v>
      </c>
      <c r="J8" s="95"/>
      <c r="K8" s="60"/>
      <c r="L8" s="60"/>
      <c r="M8" s="60"/>
      <c r="N8" s="60"/>
    </row>
    <row r="9" spans="1:14" ht="18" customHeight="1" x14ac:dyDescent="0.2">
      <c r="I9" t="s">
        <v>130</v>
      </c>
    </row>
  </sheetData>
  <mergeCells count="2">
    <mergeCell ref="A8:F8"/>
    <mergeCell ref="A1:J1"/>
  </mergeCells>
  <pageMargins left="0.23622047244094499" right="0.23622047244094499" top="0.74803149606299202" bottom="0.74803149606299202" header="0.31496062992126" footer="0.31496062992126"/>
  <pageSetup paperSize="9" scale="59" orientation="landscape" r:id="rId1"/>
  <headerFooter>
    <oddHeader>&amp;CZP/39/2024</oddHeader>
    <oddFooter>&amp;LNr sprawy ZP/31/2020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"/>
  <sheetViews>
    <sheetView view="pageBreakPreview" zoomScaleNormal="100" zoomScaleSheetLayoutView="100" workbookViewId="0">
      <selection activeCell="F4" sqref="F4"/>
    </sheetView>
  </sheetViews>
  <sheetFormatPr defaultRowHeight="12.75" x14ac:dyDescent="0.2"/>
  <cols>
    <col min="1" max="1" width="7.140625" customWidth="1"/>
    <col min="2" max="2" width="35" customWidth="1"/>
    <col min="3" max="3" width="22.28515625" customWidth="1"/>
    <col min="4" max="4" width="7.5703125" customWidth="1"/>
    <col min="5" max="5" width="11.140625" style="86" customWidth="1"/>
    <col min="6" max="6" width="13" customWidth="1"/>
    <col min="7" max="7" width="12.5703125" customWidth="1"/>
    <col min="8" max="8" width="8.42578125" customWidth="1"/>
    <col min="9" max="9" width="12.28515625" customWidth="1"/>
    <col min="10" max="10" width="12" customWidth="1"/>
    <col min="11" max="11" width="15.7109375" customWidth="1"/>
    <col min="12" max="12" width="14.42578125" customWidth="1"/>
  </cols>
  <sheetData>
    <row r="1" spans="1:12" ht="30.75" customHeight="1" x14ac:dyDescent="0.2">
      <c r="A1" s="134" t="s">
        <v>105</v>
      </c>
      <c r="B1" s="134"/>
      <c r="C1" s="134"/>
      <c r="D1" s="134"/>
      <c r="E1" s="134"/>
      <c r="F1" s="134"/>
      <c r="G1" s="134"/>
      <c r="H1" s="134"/>
      <c r="I1" s="134"/>
      <c r="J1" s="134"/>
      <c r="K1" s="44"/>
      <c r="L1" s="123" t="s">
        <v>124</v>
      </c>
    </row>
    <row r="2" spans="1:12" ht="58.5" customHeight="1" x14ac:dyDescent="0.2">
      <c r="A2" s="7" t="s">
        <v>0</v>
      </c>
      <c r="B2" s="7" t="s">
        <v>1</v>
      </c>
      <c r="C2" s="7" t="s">
        <v>2</v>
      </c>
      <c r="D2" s="7" t="s">
        <v>3</v>
      </c>
      <c r="E2" s="81" t="s">
        <v>31</v>
      </c>
      <c r="F2" s="20" t="s">
        <v>32</v>
      </c>
      <c r="G2" s="7" t="s">
        <v>10</v>
      </c>
      <c r="H2" s="7" t="s">
        <v>7</v>
      </c>
      <c r="I2" s="7" t="s">
        <v>11</v>
      </c>
      <c r="J2" s="7" t="s">
        <v>111</v>
      </c>
      <c r="K2" s="7" t="s">
        <v>109</v>
      </c>
      <c r="L2" s="7" t="s">
        <v>110</v>
      </c>
    </row>
    <row r="3" spans="1:12" ht="57" customHeight="1" x14ac:dyDescent="0.2">
      <c r="A3" s="8">
        <v>1</v>
      </c>
      <c r="B3" s="52" t="s">
        <v>134</v>
      </c>
      <c r="C3" s="21"/>
      <c r="D3" s="8" t="s">
        <v>4</v>
      </c>
      <c r="E3" s="85">
        <v>6</v>
      </c>
      <c r="F3" s="24"/>
      <c r="G3" s="24">
        <f>F3*E3</f>
        <v>0</v>
      </c>
      <c r="H3" s="25">
        <v>0.08</v>
      </c>
      <c r="I3" s="24">
        <f>G3*1.08</f>
        <v>0</v>
      </c>
      <c r="J3" s="24"/>
      <c r="K3" s="8"/>
      <c r="L3" s="122"/>
    </row>
    <row r="4" spans="1:12" ht="79.5" customHeight="1" x14ac:dyDescent="0.2">
      <c r="A4" s="8">
        <v>2</v>
      </c>
      <c r="B4" s="52" t="s">
        <v>25</v>
      </c>
      <c r="C4" s="21"/>
      <c r="D4" s="8" t="s">
        <v>4</v>
      </c>
      <c r="E4" s="85">
        <v>10</v>
      </c>
      <c r="F4" s="24"/>
      <c r="G4" s="24">
        <f t="shared" ref="G4:G8" si="0">F4*E4</f>
        <v>0</v>
      </c>
      <c r="H4" s="25">
        <v>0.08</v>
      </c>
      <c r="I4" s="24">
        <f t="shared" ref="I4:I8" si="1">G4*1.08</f>
        <v>0</v>
      </c>
      <c r="J4" s="24"/>
      <c r="K4" s="8"/>
      <c r="L4" s="122"/>
    </row>
    <row r="5" spans="1:12" ht="86.25" customHeight="1" x14ac:dyDescent="0.2">
      <c r="A5" s="8">
        <v>3</v>
      </c>
      <c r="B5" s="52" t="s">
        <v>26</v>
      </c>
      <c r="C5" s="21"/>
      <c r="D5" s="8" t="s">
        <v>4</v>
      </c>
      <c r="E5" s="85">
        <v>25</v>
      </c>
      <c r="F5" s="24"/>
      <c r="G5" s="24">
        <f t="shared" si="0"/>
        <v>0</v>
      </c>
      <c r="H5" s="25">
        <v>0.08</v>
      </c>
      <c r="I5" s="24">
        <f t="shared" si="1"/>
        <v>0</v>
      </c>
      <c r="J5" s="24"/>
      <c r="K5" s="8"/>
      <c r="L5" s="122"/>
    </row>
    <row r="6" spans="1:12" ht="96.75" customHeight="1" x14ac:dyDescent="0.2">
      <c r="A6" s="8">
        <v>4</v>
      </c>
      <c r="B6" s="112" t="s">
        <v>90</v>
      </c>
      <c r="C6" s="21"/>
      <c r="D6" s="8" t="s">
        <v>4</v>
      </c>
      <c r="E6" s="85">
        <v>10</v>
      </c>
      <c r="F6" s="24"/>
      <c r="G6" s="24">
        <f t="shared" si="0"/>
        <v>0</v>
      </c>
      <c r="H6" s="25">
        <v>0.08</v>
      </c>
      <c r="I6" s="24">
        <f t="shared" si="1"/>
        <v>0</v>
      </c>
      <c r="J6" s="24"/>
      <c r="K6" s="8"/>
      <c r="L6" s="122"/>
    </row>
    <row r="7" spans="1:12" ht="89.25" customHeight="1" x14ac:dyDescent="0.2">
      <c r="A7" s="8">
        <v>5</v>
      </c>
      <c r="B7" s="112" t="s">
        <v>91</v>
      </c>
      <c r="C7" s="21"/>
      <c r="D7" s="8" t="s">
        <v>4</v>
      </c>
      <c r="E7" s="85">
        <v>20</v>
      </c>
      <c r="F7" s="24"/>
      <c r="G7" s="24">
        <f t="shared" si="0"/>
        <v>0</v>
      </c>
      <c r="H7" s="25">
        <v>0.08</v>
      </c>
      <c r="I7" s="24">
        <f t="shared" si="1"/>
        <v>0</v>
      </c>
      <c r="J7" s="24"/>
      <c r="K7" s="8"/>
      <c r="L7" s="122"/>
    </row>
    <row r="8" spans="1:12" ht="63.75" customHeight="1" x14ac:dyDescent="0.2">
      <c r="A8" s="8">
        <v>6</v>
      </c>
      <c r="B8" s="113" t="s">
        <v>92</v>
      </c>
      <c r="C8" s="21"/>
      <c r="D8" s="8" t="s">
        <v>4</v>
      </c>
      <c r="E8" s="85">
        <v>6</v>
      </c>
      <c r="F8" s="24"/>
      <c r="G8" s="24">
        <f t="shared" si="0"/>
        <v>0</v>
      </c>
      <c r="H8" s="25">
        <v>0.08</v>
      </c>
      <c r="I8" s="24">
        <f t="shared" si="1"/>
        <v>0</v>
      </c>
      <c r="J8" s="24"/>
      <c r="K8" s="8"/>
      <c r="L8" s="122"/>
    </row>
    <row r="9" spans="1:12" ht="28.5" customHeight="1" x14ac:dyDescent="0.2">
      <c r="A9" s="148" t="s">
        <v>6</v>
      </c>
      <c r="B9" s="149"/>
      <c r="C9" s="149"/>
      <c r="D9" s="149"/>
      <c r="E9" s="149"/>
      <c r="F9" s="150"/>
      <c r="G9" s="38">
        <f>SUM(G3:G8)</f>
        <v>0</v>
      </c>
      <c r="H9" s="75"/>
      <c r="I9" s="40">
        <f>SUM(I3:I8)</f>
        <v>0</v>
      </c>
      <c r="J9" s="44"/>
      <c r="K9" s="18"/>
    </row>
    <row r="10" spans="1:12" ht="21" customHeight="1" x14ac:dyDescent="0.2">
      <c r="I10" t="s">
        <v>130</v>
      </c>
    </row>
  </sheetData>
  <mergeCells count="2">
    <mergeCell ref="A1:J1"/>
    <mergeCell ref="A9:F9"/>
  </mergeCells>
  <pageMargins left="0.23622047244094499" right="0.23622047244094499" top="0.74803149606299202" bottom="0.74803149606299202" header="0.31496062992126" footer="0.31496062992126"/>
  <pageSetup paperSize="9" scale="59" orientation="landscape" r:id="rId1"/>
  <headerFooter>
    <oddHeader>&amp;CZP/39/2024</oddHeader>
    <oddFooter>&amp;LNr sprawy ZP/31/2020</oddFooter>
  </headerFooter>
  <colBreaks count="1" manualBreakCount="1">
    <brk id="1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13</vt:i4>
      </vt:variant>
      <vt:variant>
        <vt:lpstr>Zakresy nazwane</vt:lpstr>
      </vt:variant>
      <vt:variant>
        <vt:i4>11</vt:i4>
      </vt:variant>
    </vt:vector>
  </HeadingPairs>
  <TitlesOfParts>
    <vt:vector size="24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'1'!Obszar_wydruku</vt:lpstr>
      <vt:lpstr>'10'!Obszar_wydruku</vt:lpstr>
      <vt:lpstr>'11'!Obszar_wydruku</vt:lpstr>
      <vt:lpstr>'2'!Obszar_wydruku</vt:lpstr>
      <vt:lpstr>'3'!Obszar_wydruku</vt:lpstr>
      <vt:lpstr>'4'!Obszar_wydruku</vt:lpstr>
      <vt:lpstr>'5'!Obszar_wydruku</vt:lpstr>
      <vt:lpstr>'6'!Obszar_wydruku</vt:lpstr>
      <vt:lpstr>'7'!Obszar_wydruku</vt:lpstr>
      <vt:lpstr>'8'!Obszar_wydruku</vt:lpstr>
      <vt:lpstr>'9'!Obszar_wydruku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Andrzej Żuk</dc:creator>
  <cp:lastModifiedBy>Andrzej</cp:lastModifiedBy>
  <cp:lastPrinted>2024-12-24T08:10:24Z</cp:lastPrinted>
  <dcterms:created xsi:type="dcterms:W3CDTF">2012-05-16T08:56:03Z</dcterms:created>
  <dcterms:modified xsi:type="dcterms:W3CDTF">2025-01-02T11:33:50Z</dcterms:modified>
</cp:coreProperties>
</file>